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https://cocalico-my.sharepoint.com/personal/rderr_cocalico_org/Documents/Documents/School files/sports files/Track_Stuff/2026 Track/2026 scoresheets/"/>
    </mc:Choice>
  </mc:AlternateContent>
  <xr:revisionPtr revIDLastSave="320" documentId="8_{ECAE9013-E79B-D848-8F94-D5FFF9668473}" xr6:coauthVersionLast="47" xr6:coauthVersionMax="47" xr10:uidLastSave="{95477315-EC74-E84C-B631-4B968FBB350B}"/>
  <bookViews>
    <workbookView xWindow="580" yWindow="500" windowWidth="26160" windowHeight="16780" xr2:uid="{00000000-000D-0000-FFFF-FFFF00000000}"/>
  </bookViews>
  <sheets>
    <sheet name="Boys Meet" sheetId="1" r:id="rId1"/>
    <sheet name="Girls Meet" sheetId="5" r:id="rId2"/>
  </sheets>
  <definedNames>
    <definedName name="_xlnm.Print_Area" localSheetId="0">'Boys Meet'!$A$1:$J$68</definedName>
    <definedName name="_xlnm.Print_Area" localSheetId="1">'Girls Meet'!$A$1:$J$67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9" i="1"/>
  <c r="H64" i="1"/>
  <c r="F10" i="5"/>
  <c r="H64" i="5"/>
  <c r="H28" i="5"/>
  <c r="F10" i="1"/>
  <c r="G12" i="1"/>
  <c r="H10" i="1"/>
  <c r="I12" i="1"/>
  <c r="F13" i="1"/>
  <c r="H13" i="1"/>
  <c r="F16" i="1"/>
  <c r="H16" i="1"/>
  <c r="F19" i="1"/>
  <c r="H19" i="1"/>
  <c r="F22" i="1"/>
  <c r="H22" i="1"/>
  <c r="F25" i="1"/>
  <c r="H25" i="1"/>
  <c r="F28" i="1"/>
  <c r="H28" i="1"/>
  <c r="F31" i="1"/>
  <c r="H31" i="1"/>
  <c r="F34" i="1"/>
  <c r="H34" i="1"/>
  <c r="F37" i="1"/>
  <c r="H37" i="1"/>
  <c r="F40" i="1"/>
  <c r="H40" i="1"/>
  <c r="F43" i="1"/>
  <c r="H43" i="1"/>
  <c r="F46" i="1"/>
  <c r="H46" i="1"/>
  <c r="F49" i="1"/>
  <c r="H49" i="1"/>
  <c r="F52" i="1"/>
  <c r="H52" i="1"/>
  <c r="F55" i="1"/>
  <c r="H55" i="1"/>
  <c r="F64" i="1"/>
  <c r="M55" i="1"/>
  <c r="N55" i="1"/>
  <c r="F58" i="1"/>
  <c r="F61" i="1"/>
  <c r="H58" i="1"/>
  <c r="H61" i="1"/>
  <c r="H10" i="5"/>
  <c r="F13" i="5"/>
  <c r="H13" i="5"/>
  <c r="F16" i="5"/>
  <c r="H16" i="5"/>
  <c r="F19" i="5"/>
  <c r="H19" i="5"/>
  <c r="F22" i="5"/>
  <c r="H22" i="5"/>
  <c r="F25" i="5"/>
  <c r="H25" i="5"/>
  <c r="F28" i="5"/>
  <c r="F31" i="5"/>
  <c r="H31" i="5"/>
  <c r="F34" i="5"/>
  <c r="H34" i="5"/>
  <c r="F37" i="5"/>
  <c r="H37" i="5"/>
  <c r="F40" i="5"/>
  <c r="H40" i="5"/>
  <c r="F43" i="5"/>
  <c r="H43" i="5"/>
  <c r="F46" i="5"/>
  <c r="H46" i="5"/>
  <c r="F49" i="5"/>
  <c r="H49" i="5"/>
  <c r="F52" i="5"/>
  <c r="H52" i="5"/>
  <c r="F55" i="5"/>
  <c r="H55" i="5"/>
  <c r="F64" i="5"/>
  <c r="M55" i="5"/>
  <c r="N55" i="5"/>
  <c r="F58" i="5"/>
  <c r="F61" i="5"/>
  <c r="H58" i="5"/>
  <c r="H61" i="5"/>
  <c r="M62" i="1"/>
  <c r="N58" i="5"/>
  <c r="M62" i="5"/>
  <c r="N62" i="5"/>
  <c r="N61" i="5"/>
  <c r="M58" i="5"/>
  <c r="M59" i="5"/>
  <c r="N59" i="5"/>
  <c r="N59" i="1"/>
  <c r="M59" i="1"/>
  <c r="N57" i="1"/>
  <c r="N62" i="1"/>
  <c r="N61" i="1"/>
  <c r="N57" i="5"/>
  <c r="N56" i="5"/>
  <c r="M56" i="5"/>
  <c r="I12" i="5"/>
  <c r="I15" i="5"/>
  <c r="I18" i="5"/>
  <c r="I21" i="5"/>
  <c r="I24" i="5"/>
  <c r="I27" i="5"/>
  <c r="I30" i="5"/>
  <c r="I33" i="5"/>
  <c r="I36" i="5"/>
  <c r="I39" i="5"/>
  <c r="I42" i="5"/>
  <c r="I45" i="5"/>
  <c r="I48" i="5"/>
  <c r="I51" i="5"/>
  <c r="I54" i="5"/>
  <c r="I57" i="5"/>
  <c r="I60" i="5"/>
  <c r="I63" i="5"/>
  <c r="H65" i="5"/>
  <c r="M60" i="5"/>
  <c r="N60" i="1"/>
  <c r="N58" i="1"/>
  <c r="N56" i="1"/>
  <c r="M60" i="1"/>
  <c r="M56" i="1"/>
  <c r="G15" i="1"/>
  <c r="G18" i="1"/>
  <c r="G21" i="1"/>
  <c r="G24" i="1"/>
  <c r="G27" i="1"/>
  <c r="G30" i="1"/>
  <c r="G33" i="1"/>
  <c r="G36" i="1"/>
  <c r="G39" i="1"/>
  <c r="G42" i="1"/>
  <c r="G45" i="1"/>
  <c r="G48" i="1"/>
  <c r="G51" i="1"/>
  <c r="G54" i="1"/>
  <c r="G57" i="1"/>
  <c r="G60" i="1"/>
  <c r="G63" i="1"/>
  <c r="F65" i="1"/>
  <c r="I15" i="1"/>
  <c r="I18" i="1"/>
  <c r="I21" i="1"/>
  <c r="I24" i="1"/>
  <c r="I27" i="1"/>
  <c r="I30" i="1"/>
  <c r="I33" i="1"/>
  <c r="I36" i="1"/>
  <c r="I39" i="1"/>
  <c r="I42" i="1"/>
  <c r="I45" i="1"/>
  <c r="I48" i="1"/>
  <c r="I51" i="1"/>
  <c r="I54" i="1"/>
  <c r="I57" i="1"/>
  <c r="I60" i="1"/>
  <c r="I63" i="1"/>
  <c r="H65" i="1"/>
  <c r="M61" i="5"/>
  <c r="M57" i="5"/>
  <c r="N60" i="5"/>
  <c r="G12" i="5"/>
  <c r="G15" i="5"/>
  <c r="G18" i="5"/>
  <c r="G21" i="5"/>
  <c r="G24" i="5"/>
  <c r="G27" i="5"/>
  <c r="G30" i="5"/>
  <c r="G33" i="5"/>
  <c r="G36" i="5"/>
  <c r="G39" i="5"/>
  <c r="G42" i="5"/>
  <c r="G45" i="5"/>
  <c r="G48" i="5"/>
  <c r="G51" i="5"/>
  <c r="G54" i="5"/>
  <c r="G57" i="5"/>
  <c r="G60" i="5"/>
  <c r="G63" i="5"/>
  <c r="F65" i="5"/>
  <c r="M61" i="1"/>
  <c r="M58" i="1"/>
  <c r="M57" i="1"/>
  <c r="K65" i="5"/>
  <c r="K65" i="1"/>
</calcChain>
</file>

<file path=xl/sharedStrings.xml><?xml version="1.0" encoding="utf-8"?>
<sst xmlns="http://schemas.openxmlformats.org/spreadsheetml/2006/main" count="340" uniqueCount="164">
  <si>
    <t>4 X 800m Relay</t>
  </si>
  <si>
    <r>
      <t>1</t>
    </r>
    <r>
      <rPr>
        <vertAlign val="superscript"/>
        <sz val="10"/>
        <rFont val="Arial"/>
        <family val="2"/>
      </rPr>
      <t>st</t>
    </r>
  </si>
  <si>
    <r>
      <t>2</t>
    </r>
    <r>
      <rPr>
        <vertAlign val="superscript"/>
        <sz val="10"/>
        <rFont val="Arial"/>
        <family val="2"/>
      </rPr>
      <t>nd</t>
    </r>
  </si>
  <si>
    <r>
      <t>3</t>
    </r>
    <r>
      <rPr>
        <vertAlign val="superscript"/>
        <sz val="10"/>
        <rFont val="Arial"/>
        <family val="2"/>
      </rPr>
      <t>rd</t>
    </r>
  </si>
  <si>
    <t xml:space="preserve">Home:  </t>
  </si>
  <si>
    <t xml:space="preserve">Visitor:  </t>
  </si>
  <si>
    <t>High Hurdles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</si>
  <si>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</si>
  <si>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</si>
  <si>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</si>
  <si>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</si>
  <si>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</si>
  <si>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</si>
  <si>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</si>
  <si>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</si>
  <si>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</si>
  <si>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</si>
  <si>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</si>
  <si>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</si>
  <si>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</si>
  <si>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</si>
  <si>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</si>
  <si>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Discus</t>
  </si>
  <si>
    <t>Name:</t>
  </si>
  <si>
    <t>Date:</t>
  </si>
  <si>
    <t>Pennsylvania Interscholastic Athletic Assiciation</t>
  </si>
  <si>
    <t>Track &amp; Field</t>
  </si>
  <si>
    <t>Official Scoresheet</t>
  </si>
  <si>
    <t>Girls Meet</t>
  </si>
  <si>
    <t>Boys Meet</t>
  </si>
  <si>
    <t>Final Score</t>
  </si>
  <si>
    <t xml:space="preserve">Meet Official:  </t>
  </si>
  <si>
    <t xml:space="preserve">Time Completed:  </t>
  </si>
  <si>
    <t>Time / Distance:</t>
  </si>
  <si>
    <t>total score</t>
  </si>
  <si>
    <t>Track</t>
  </si>
  <si>
    <t>Field</t>
  </si>
  <si>
    <t>Distance</t>
  </si>
  <si>
    <t>Sprints</t>
  </si>
  <si>
    <t>Jumps</t>
  </si>
  <si>
    <t>Throws</t>
  </si>
  <si>
    <t>Relays</t>
  </si>
  <si>
    <t>Event Analysis</t>
  </si>
  <si>
    <t>Cocalico</t>
  </si>
  <si>
    <t>Coc</t>
  </si>
  <si>
    <t>LS</t>
  </si>
  <si>
    <t xml:space="preserve">Rohrer </t>
  </si>
  <si>
    <t>Magagna</t>
  </si>
  <si>
    <t xml:space="preserve">Flaud </t>
  </si>
  <si>
    <t>Lukacs</t>
  </si>
  <si>
    <t>Steffy</t>
  </si>
  <si>
    <t>kauffman</t>
  </si>
  <si>
    <t>Hostetter</t>
  </si>
  <si>
    <t>Deckman</t>
  </si>
  <si>
    <t>Shussler</t>
  </si>
  <si>
    <t>Hanna</t>
  </si>
  <si>
    <t>Vinelli</t>
  </si>
  <si>
    <t>Mobley</t>
  </si>
  <si>
    <t>Popolis</t>
  </si>
  <si>
    <t>Howe</t>
  </si>
  <si>
    <t xml:space="preserve">Aaron Poole </t>
  </si>
  <si>
    <t>41'41/2</t>
  </si>
  <si>
    <t xml:space="preserve">Luke Waas </t>
  </si>
  <si>
    <t>38'61/4"</t>
  </si>
  <si>
    <t>38'0"</t>
  </si>
  <si>
    <t>Wesley Staugger</t>
  </si>
  <si>
    <t>Anderson</t>
  </si>
  <si>
    <t>Hicks</t>
  </si>
  <si>
    <t>Cunningham</t>
  </si>
  <si>
    <t>Ellis</t>
  </si>
  <si>
    <t>103'8"</t>
  </si>
  <si>
    <t>Hess</t>
  </si>
  <si>
    <t>93"9"</t>
  </si>
  <si>
    <t>Rathman</t>
  </si>
  <si>
    <t>73'11"</t>
  </si>
  <si>
    <t>Augustine</t>
  </si>
  <si>
    <t>Maule</t>
  </si>
  <si>
    <t>Magagny</t>
  </si>
  <si>
    <t>Beamsderfer</t>
  </si>
  <si>
    <t>Pierdominico</t>
  </si>
  <si>
    <t>Kauffman</t>
  </si>
  <si>
    <t xml:space="preserve">Schwartz </t>
  </si>
  <si>
    <t>Henry</t>
  </si>
  <si>
    <t>5'1"</t>
  </si>
  <si>
    <t>Moister</t>
  </si>
  <si>
    <t>4'10"</t>
  </si>
  <si>
    <t>4'6"</t>
  </si>
  <si>
    <t>Brenneman</t>
  </si>
  <si>
    <t>16'0 1/4"</t>
  </si>
  <si>
    <t>Rohrer</t>
  </si>
  <si>
    <t>15 63/4"</t>
  </si>
  <si>
    <t>Knudsen</t>
  </si>
  <si>
    <t>15'5"</t>
  </si>
  <si>
    <t>Williams</t>
  </si>
  <si>
    <t>Weichler</t>
  </si>
  <si>
    <t>Gossert</t>
  </si>
  <si>
    <t>Truscott</t>
  </si>
  <si>
    <t>Lapa</t>
  </si>
  <si>
    <t>Llewellyn</t>
  </si>
  <si>
    <t>Shelley</t>
  </si>
  <si>
    <t>48'10 3/4"</t>
  </si>
  <si>
    <t>Laudenslager</t>
  </si>
  <si>
    <t>46'1 1/4"</t>
  </si>
  <si>
    <t>Franco</t>
  </si>
  <si>
    <t>42'6 1/2"</t>
  </si>
  <si>
    <t>0.56.8</t>
  </si>
  <si>
    <t>Flaud</t>
  </si>
  <si>
    <t>Janke</t>
  </si>
  <si>
    <t>Tollaksen</t>
  </si>
  <si>
    <t>Kowalik</t>
  </si>
  <si>
    <t>Beamesderfer</t>
  </si>
  <si>
    <t>Sutherland</t>
  </si>
  <si>
    <t>Kennel</t>
  </si>
  <si>
    <t>Zeckman</t>
  </si>
  <si>
    <t>Plank</t>
  </si>
  <si>
    <t>Shelly</t>
  </si>
  <si>
    <t>137' 10"</t>
  </si>
  <si>
    <t>Martin</t>
  </si>
  <si>
    <t>124'8"</t>
  </si>
  <si>
    <t>123'9"</t>
  </si>
  <si>
    <t>33' 3 1/2"</t>
  </si>
  <si>
    <t>30' 5"</t>
  </si>
  <si>
    <t>Cohen</t>
  </si>
  <si>
    <t>25' 1 1/4"</t>
  </si>
  <si>
    <t>Monteforte</t>
  </si>
  <si>
    <t xml:space="preserve">Augustine </t>
  </si>
  <si>
    <t>Venilli</t>
  </si>
  <si>
    <t>Tollickson</t>
  </si>
  <si>
    <t>33' 4 3/4</t>
  </si>
  <si>
    <t>32' 3 1/2"</t>
  </si>
  <si>
    <t>31 6 1/4"</t>
  </si>
  <si>
    <t>Waas</t>
  </si>
  <si>
    <t>5'6</t>
  </si>
  <si>
    <t>Black/Odie</t>
  </si>
  <si>
    <t>5'4"</t>
  </si>
  <si>
    <t>Gerado</t>
  </si>
  <si>
    <t>11'6"</t>
  </si>
  <si>
    <t>Tutman</t>
  </si>
  <si>
    <t>11'0"</t>
  </si>
  <si>
    <t>Bondorf</t>
  </si>
  <si>
    <t>9'6"</t>
  </si>
  <si>
    <t>Shussters</t>
  </si>
  <si>
    <t>Lerster</t>
  </si>
  <si>
    <t>7'6"</t>
  </si>
  <si>
    <t>19'1/4"</t>
  </si>
  <si>
    <t>Stauffer</t>
  </si>
  <si>
    <t>18' 10 3/4"</t>
  </si>
  <si>
    <t>18'7"</t>
  </si>
  <si>
    <t>Moorman</t>
  </si>
  <si>
    <t>Yoder</t>
  </si>
  <si>
    <t>Diller</t>
  </si>
  <si>
    <t>Ahrens</t>
  </si>
  <si>
    <t>Albright</t>
  </si>
  <si>
    <t>106' 5"</t>
  </si>
  <si>
    <t>103' 6"</t>
  </si>
  <si>
    <t>81' 11"</t>
  </si>
  <si>
    <t>Montefonte</t>
  </si>
  <si>
    <t>Kowlik</t>
  </si>
  <si>
    <t>112'2"</t>
  </si>
  <si>
    <t>145' 4"</t>
  </si>
  <si>
    <t>Staley</t>
  </si>
  <si>
    <t>127' 4"</t>
  </si>
  <si>
    <t>Merv Witmer</t>
  </si>
  <si>
    <t>11:08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</si>
</sst>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2" x14ac:knownFonts="1">
    <font>
      <sz val="10"/>
      <name val="Arial"/>
    </font>
    <font>
      <vertAlign val="superscript"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0"/>
      <color indexed="12"/>
      <name val="Arial"/>
      <family val="2"/>
    </font>
    <font>
      <sz val="16"/>
      <name val="Brush Script MT"/>
      <family val="4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 style="thin">
        <color indexed="62"/>
      </right>
      <top style="thick">
        <color indexed="62"/>
      </top>
      <bottom/>
      <diagonal/>
    </border>
    <border>
      <left style="thick">
        <color indexed="62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62"/>
      </top>
      <bottom/>
      <diagonal/>
    </border>
    <border>
      <left style="thin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ck">
        <color indexed="62"/>
      </right>
      <top/>
      <bottom style="thick">
        <color indexed="62"/>
      </bottom>
      <diagonal/>
    </border>
    <border>
      <left style="thin">
        <color indexed="14"/>
      </left>
      <right style="thin">
        <color indexed="14"/>
      </right>
      <top style="thick">
        <color indexed="14"/>
      </top>
      <bottom/>
      <diagonal/>
    </border>
    <border>
      <left style="thin">
        <color indexed="14"/>
      </left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ck">
        <color indexed="14"/>
      </right>
      <top/>
      <bottom style="thick">
        <color indexed="1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/>
    <xf numFmtId="0" fontId="0" fillId="0" borderId="8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47" fontId="0" fillId="0" borderId="10" xfId="0" applyNumberFormat="1" applyBorder="1" applyAlignment="1">
      <alignment horizontal="center"/>
    </xf>
    <xf numFmtId="0" fontId="0" fillId="0" borderId="10" xfId="0" applyBorder="1"/>
    <xf numFmtId="47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7" fontId="0" fillId="4" borderId="13" xfId="0" applyNumberFormat="1" applyFill="1" applyBorder="1" applyAlignment="1">
      <alignment horizontal="center"/>
    </xf>
    <xf numFmtId="47" fontId="0" fillId="0" borderId="13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47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" fontId="10" fillId="0" borderId="1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7" fontId="11" fillId="0" borderId="10" xfId="0" applyNumberFormat="1" applyFont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7" fontId="0" fillId="0" borderId="7" xfId="0" applyNumberFormat="1" applyBorder="1" applyAlignment="1">
      <alignment horizontal="center"/>
    </xf>
    <xf numFmtId="47" fontId="0" fillId="4" borderId="7" xfId="0" applyNumberForma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6" xfId="0" applyBorder="1"/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0" borderId="0" xfId="0" applyFont="1" applyAlignment="1">
      <alignment horizontal="left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20" fontId="7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7" fontId="10" fillId="0" borderId="13" xfId="0" applyNumberFormat="1" applyFont="1" applyBorder="1" applyAlignment="1">
      <alignment horizontal="center"/>
    </xf>
    <xf numFmtId="47" fontId="11" fillId="0" borderId="7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2039" name="Line 110">
          <a:extLst>
            <a:ext uri="{FF2B5EF4-FFF2-40B4-BE49-F238E27FC236}">
              <a16:creationId xmlns:a16="http://schemas.microsoft.com/office/drawing/2014/main" id="{16DA9886-7DB3-A84A-A530-A351F0B89220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2040" name="Line 111">
          <a:extLst>
            <a:ext uri="{FF2B5EF4-FFF2-40B4-BE49-F238E27FC236}">
              <a16:creationId xmlns:a16="http://schemas.microsoft.com/office/drawing/2014/main" id="{8200A8D7-A81F-5F41-AB1F-6616D307C959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2041" name="Line 112">
          <a:extLst>
            <a:ext uri="{FF2B5EF4-FFF2-40B4-BE49-F238E27FC236}">
              <a16:creationId xmlns:a16="http://schemas.microsoft.com/office/drawing/2014/main" id="{C5C2443E-3798-6D47-B23B-89D056FD65FE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2042" name="Line 113">
          <a:extLst>
            <a:ext uri="{FF2B5EF4-FFF2-40B4-BE49-F238E27FC236}">
              <a16:creationId xmlns:a16="http://schemas.microsoft.com/office/drawing/2014/main" id="{FB678CEE-03B9-6440-86FC-FE8197E56770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0</xdr:rowOff>
    </xdr:from>
    <xdr:to>
      <xdr:col>6</xdr:col>
      <xdr:colOff>254000</xdr:colOff>
      <xdr:row>18</xdr:row>
      <xdr:rowOff>0</xdr:rowOff>
    </xdr:to>
    <xdr:sp macro="" textlink="">
      <xdr:nvSpPr>
        <xdr:cNvPr id="2043" name="Line 114">
          <a:extLst>
            <a:ext uri="{FF2B5EF4-FFF2-40B4-BE49-F238E27FC236}">
              <a16:creationId xmlns:a16="http://schemas.microsoft.com/office/drawing/2014/main" id="{497AAC42-068C-0E45-8FDC-DAF630EEF0EE}"/>
            </a:ext>
          </a:extLst>
        </xdr:cNvPr>
        <xdr:cNvSpPr>
          <a:spLocks noChangeShapeType="1"/>
        </xdr:cNvSpPr>
      </xdr:nvSpPr>
      <xdr:spPr bwMode="auto">
        <a:xfrm flipH="1">
          <a:off x="5232400" y="25527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2044" name="Line 115">
          <a:extLst>
            <a:ext uri="{FF2B5EF4-FFF2-40B4-BE49-F238E27FC236}">
              <a16:creationId xmlns:a16="http://schemas.microsoft.com/office/drawing/2014/main" id="{725D35C6-1715-604C-A49E-0A0EEA4898E7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0</xdr:rowOff>
    </xdr:from>
    <xdr:to>
      <xdr:col>6</xdr:col>
      <xdr:colOff>266700</xdr:colOff>
      <xdr:row>21</xdr:row>
      <xdr:rowOff>0</xdr:rowOff>
    </xdr:to>
    <xdr:sp macro="" textlink="">
      <xdr:nvSpPr>
        <xdr:cNvPr id="2045" name="Line 116">
          <a:extLst>
            <a:ext uri="{FF2B5EF4-FFF2-40B4-BE49-F238E27FC236}">
              <a16:creationId xmlns:a16="http://schemas.microsoft.com/office/drawing/2014/main" id="{604F7577-6F4D-3848-8AC5-194A5F52764D}"/>
            </a:ext>
          </a:extLst>
        </xdr:cNvPr>
        <xdr:cNvSpPr>
          <a:spLocks noChangeShapeType="1"/>
        </xdr:cNvSpPr>
      </xdr:nvSpPr>
      <xdr:spPr bwMode="auto">
        <a:xfrm flipH="1">
          <a:off x="5232400" y="3048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2046" name="Line 117">
          <a:extLst>
            <a:ext uri="{FF2B5EF4-FFF2-40B4-BE49-F238E27FC236}">
              <a16:creationId xmlns:a16="http://schemas.microsoft.com/office/drawing/2014/main" id="{82ADC052-3349-B14E-A813-F3F3905D2568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0</xdr:rowOff>
    </xdr:from>
    <xdr:to>
      <xdr:col>7</xdr:col>
      <xdr:colOff>12700</xdr:colOff>
      <xdr:row>24</xdr:row>
      <xdr:rowOff>0</xdr:rowOff>
    </xdr:to>
    <xdr:sp macro="" textlink="">
      <xdr:nvSpPr>
        <xdr:cNvPr id="2047" name="Line 118">
          <a:extLst>
            <a:ext uri="{FF2B5EF4-FFF2-40B4-BE49-F238E27FC236}">
              <a16:creationId xmlns:a16="http://schemas.microsoft.com/office/drawing/2014/main" id="{3D7C60BF-9EEB-1749-B0A9-0AD85431DBE1}"/>
            </a:ext>
          </a:extLst>
        </xdr:cNvPr>
        <xdr:cNvSpPr>
          <a:spLocks noChangeShapeType="1"/>
        </xdr:cNvSpPr>
      </xdr:nvSpPr>
      <xdr:spPr bwMode="auto">
        <a:xfrm flipH="1">
          <a:off x="5232400" y="35433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5120" name="Line 119">
          <a:extLst>
            <a:ext uri="{FF2B5EF4-FFF2-40B4-BE49-F238E27FC236}">
              <a16:creationId xmlns:a16="http://schemas.microsoft.com/office/drawing/2014/main" id="{E3D6D0B5-E98D-6948-B2C8-B2687ED03F10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7</xdr:col>
      <xdr:colOff>0</xdr:colOff>
      <xdr:row>27</xdr:row>
      <xdr:rowOff>0</xdr:rowOff>
    </xdr:to>
    <xdr:sp macro="" textlink="">
      <xdr:nvSpPr>
        <xdr:cNvPr id="5121" name="Line 120">
          <a:extLst>
            <a:ext uri="{FF2B5EF4-FFF2-40B4-BE49-F238E27FC236}">
              <a16:creationId xmlns:a16="http://schemas.microsoft.com/office/drawing/2014/main" id="{081A6C98-60C3-2547-B4E4-D0BF915A5F78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5122" name="Line 121">
          <a:extLst>
            <a:ext uri="{FF2B5EF4-FFF2-40B4-BE49-F238E27FC236}">
              <a16:creationId xmlns:a16="http://schemas.microsoft.com/office/drawing/2014/main" id="{EFE625EC-86C8-AD42-BB5B-3ED7FF1DE4B4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5123" name="Line 122">
          <a:extLst>
            <a:ext uri="{FF2B5EF4-FFF2-40B4-BE49-F238E27FC236}">
              <a16:creationId xmlns:a16="http://schemas.microsoft.com/office/drawing/2014/main" id="{40B468E8-D232-1449-942C-EEF1EEB177BA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5124" name="Line 123">
          <a:extLst>
            <a:ext uri="{FF2B5EF4-FFF2-40B4-BE49-F238E27FC236}">
              <a16:creationId xmlns:a16="http://schemas.microsoft.com/office/drawing/2014/main" id="{BEFF70DC-6F51-BC4F-A33C-2F5D93F6E327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7</xdr:col>
      <xdr:colOff>0</xdr:colOff>
      <xdr:row>33</xdr:row>
      <xdr:rowOff>0</xdr:rowOff>
    </xdr:to>
    <xdr:sp macro="" textlink="">
      <xdr:nvSpPr>
        <xdr:cNvPr id="5125" name="Line 124">
          <a:extLst>
            <a:ext uri="{FF2B5EF4-FFF2-40B4-BE49-F238E27FC236}">
              <a16:creationId xmlns:a16="http://schemas.microsoft.com/office/drawing/2014/main" id="{3E72F45B-5879-4A4C-84A7-3F5241D3B5EC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5126" name="Line 125">
          <a:extLst>
            <a:ext uri="{FF2B5EF4-FFF2-40B4-BE49-F238E27FC236}">
              <a16:creationId xmlns:a16="http://schemas.microsoft.com/office/drawing/2014/main" id="{12627109-D5C1-B648-A21A-AE4A87686CBB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127" name="Line 126">
          <a:extLst>
            <a:ext uri="{FF2B5EF4-FFF2-40B4-BE49-F238E27FC236}">
              <a16:creationId xmlns:a16="http://schemas.microsoft.com/office/drawing/2014/main" id="{A7A626B8-6498-774B-BE19-819C9EF76FE0}"/>
            </a:ext>
          </a:extLst>
        </xdr:cNvPr>
        <xdr:cNvSpPr>
          <a:spLocks noChangeShapeType="1"/>
        </xdr:cNvSpPr>
      </xdr:nvSpPr>
      <xdr:spPr bwMode="auto">
        <a:xfrm flipH="1">
          <a:off x="5232400" y="5524500"/>
          <a:ext cx="5715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5128" name="Line 127">
          <a:extLst>
            <a:ext uri="{FF2B5EF4-FFF2-40B4-BE49-F238E27FC236}">
              <a16:creationId xmlns:a16="http://schemas.microsoft.com/office/drawing/2014/main" id="{2D07669F-19FC-104A-8C04-AC6DD9B3AC40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0</xdr:rowOff>
    </xdr:from>
    <xdr:to>
      <xdr:col>6</xdr:col>
      <xdr:colOff>266700</xdr:colOff>
      <xdr:row>39</xdr:row>
      <xdr:rowOff>0</xdr:rowOff>
    </xdr:to>
    <xdr:sp macro="" textlink="">
      <xdr:nvSpPr>
        <xdr:cNvPr id="5129" name="Line 128">
          <a:extLst>
            <a:ext uri="{FF2B5EF4-FFF2-40B4-BE49-F238E27FC236}">
              <a16:creationId xmlns:a16="http://schemas.microsoft.com/office/drawing/2014/main" id="{09042071-698E-6A47-BEB0-9E42BC24A967}"/>
            </a:ext>
          </a:extLst>
        </xdr:cNvPr>
        <xdr:cNvSpPr>
          <a:spLocks noChangeShapeType="1"/>
        </xdr:cNvSpPr>
      </xdr:nvSpPr>
      <xdr:spPr bwMode="auto">
        <a:xfrm flipH="1">
          <a:off x="5232400" y="60198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36</xdr:row>
      <xdr:rowOff>50800</xdr:rowOff>
    </xdr:from>
    <xdr:to>
      <xdr:col>9</xdr:col>
      <xdr:colOff>0</xdr:colOff>
      <xdr:row>39</xdr:row>
      <xdr:rowOff>25400</xdr:rowOff>
    </xdr:to>
    <xdr:sp macro="" textlink="">
      <xdr:nvSpPr>
        <xdr:cNvPr id="5130" name="Line 129">
          <a:extLst>
            <a:ext uri="{FF2B5EF4-FFF2-40B4-BE49-F238E27FC236}">
              <a16:creationId xmlns:a16="http://schemas.microsoft.com/office/drawing/2014/main" id="{FE89E25B-37E8-844F-8148-6EE5CA06234F}"/>
            </a:ext>
          </a:extLst>
        </xdr:cNvPr>
        <xdr:cNvSpPr>
          <a:spLocks noChangeShapeType="1"/>
        </xdr:cNvSpPr>
      </xdr:nvSpPr>
      <xdr:spPr bwMode="auto">
        <a:xfrm flipH="1">
          <a:off x="5803900" y="60706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0</xdr:rowOff>
    </xdr:from>
    <xdr:to>
      <xdr:col>7</xdr:col>
      <xdr:colOff>12700</xdr:colOff>
      <xdr:row>42</xdr:row>
      <xdr:rowOff>0</xdr:rowOff>
    </xdr:to>
    <xdr:sp macro="" textlink="">
      <xdr:nvSpPr>
        <xdr:cNvPr id="5131" name="Line 130">
          <a:extLst>
            <a:ext uri="{FF2B5EF4-FFF2-40B4-BE49-F238E27FC236}">
              <a16:creationId xmlns:a16="http://schemas.microsoft.com/office/drawing/2014/main" id="{37C7E03C-2F2A-BE46-B49D-45776B635288}"/>
            </a:ext>
          </a:extLst>
        </xdr:cNvPr>
        <xdr:cNvSpPr>
          <a:spLocks noChangeShapeType="1"/>
        </xdr:cNvSpPr>
      </xdr:nvSpPr>
      <xdr:spPr bwMode="auto">
        <a:xfrm flipH="1">
          <a:off x="5232400" y="65151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5132" name="Line 131">
          <a:extLst>
            <a:ext uri="{FF2B5EF4-FFF2-40B4-BE49-F238E27FC236}">
              <a16:creationId xmlns:a16="http://schemas.microsoft.com/office/drawing/2014/main" id="{4B368C4C-F6D6-BA4D-8A73-04EF93D57CE2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254000</xdr:colOff>
      <xdr:row>45</xdr:row>
      <xdr:rowOff>0</xdr:rowOff>
    </xdr:to>
    <xdr:sp macro="" textlink="">
      <xdr:nvSpPr>
        <xdr:cNvPr id="5133" name="Line 132">
          <a:extLst>
            <a:ext uri="{FF2B5EF4-FFF2-40B4-BE49-F238E27FC236}">
              <a16:creationId xmlns:a16="http://schemas.microsoft.com/office/drawing/2014/main" id="{8B2A0176-22C1-3740-9A12-45B593A3CFB7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461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5134" name="Line 133">
          <a:extLst>
            <a:ext uri="{FF2B5EF4-FFF2-40B4-BE49-F238E27FC236}">
              <a16:creationId xmlns:a16="http://schemas.microsoft.com/office/drawing/2014/main" id="{D6E72325-57A1-9646-84A0-43A5C5AF170E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7</xdr:col>
      <xdr:colOff>0</xdr:colOff>
      <xdr:row>48</xdr:row>
      <xdr:rowOff>0</xdr:rowOff>
    </xdr:to>
    <xdr:sp macro="" textlink="">
      <xdr:nvSpPr>
        <xdr:cNvPr id="5135" name="Line 134">
          <a:extLst>
            <a:ext uri="{FF2B5EF4-FFF2-40B4-BE49-F238E27FC236}">
              <a16:creationId xmlns:a16="http://schemas.microsoft.com/office/drawing/2014/main" id="{FA5A2350-11FD-924F-9E9F-C8D537A41F72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5136" name="Line 135">
          <a:extLst>
            <a:ext uri="{FF2B5EF4-FFF2-40B4-BE49-F238E27FC236}">
              <a16:creationId xmlns:a16="http://schemas.microsoft.com/office/drawing/2014/main" id="{5AE1D9AC-1771-8D4F-B271-E211BC4F45D9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5137" name="Line 136">
          <a:extLst>
            <a:ext uri="{FF2B5EF4-FFF2-40B4-BE49-F238E27FC236}">
              <a16:creationId xmlns:a16="http://schemas.microsoft.com/office/drawing/2014/main" id="{1C846468-BD36-7B4A-8A9B-94E6704C78E1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5138" name="Line 137">
          <a:extLst>
            <a:ext uri="{FF2B5EF4-FFF2-40B4-BE49-F238E27FC236}">
              <a16:creationId xmlns:a16="http://schemas.microsoft.com/office/drawing/2014/main" id="{12623C62-CA1C-004D-AFC8-32C36BDFAF08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1270000</xdr:colOff>
      <xdr:row>51</xdr:row>
      <xdr:rowOff>0</xdr:rowOff>
    </xdr:from>
    <xdr:to>
      <xdr:col>6</xdr:col>
      <xdr:colOff>266700</xdr:colOff>
      <xdr:row>54</xdr:row>
      <xdr:rowOff>0</xdr:rowOff>
    </xdr:to>
    <xdr:sp macro="" textlink="">
      <xdr:nvSpPr>
        <xdr:cNvPr id="5139" name="Line 138">
          <a:extLst>
            <a:ext uri="{FF2B5EF4-FFF2-40B4-BE49-F238E27FC236}">
              <a16:creationId xmlns:a16="http://schemas.microsoft.com/office/drawing/2014/main" id="{550CBE13-4A48-3A4F-95B5-4962BDC0958A}"/>
            </a:ext>
          </a:extLst>
        </xdr:cNvPr>
        <xdr:cNvSpPr>
          <a:spLocks noChangeShapeType="1"/>
        </xdr:cNvSpPr>
      </xdr:nvSpPr>
      <xdr:spPr bwMode="auto">
        <a:xfrm flipH="1">
          <a:off x="5219700" y="8496300"/>
          <a:ext cx="5715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5140" name="Line 139">
          <a:extLst>
            <a:ext uri="{FF2B5EF4-FFF2-40B4-BE49-F238E27FC236}">
              <a16:creationId xmlns:a16="http://schemas.microsoft.com/office/drawing/2014/main" id="{53982570-3E6C-6443-88FC-DCBE18CFA7CB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0</xdr:rowOff>
    </xdr:from>
    <xdr:to>
      <xdr:col>6</xdr:col>
      <xdr:colOff>254000</xdr:colOff>
      <xdr:row>57</xdr:row>
      <xdr:rowOff>0</xdr:rowOff>
    </xdr:to>
    <xdr:sp macro="" textlink="">
      <xdr:nvSpPr>
        <xdr:cNvPr id="5141" name="Line 140">
          <a:extLst>
            <a:ext uri="{FF2B5EF4-FFF2-40B4-BE49-F238E27FC236}">
              <a16:creationId xmlns:a16="http://schemas.microsoft.com/office/drawing/2014/main" id="{8405E22A-8750-2540-97B6-820E856ED856}"/>
            </a:ext>
          </a:extLst>
        </xdr:cNvPr>
        <xdr:cNvSpPr>
          <a:spLocks noChangeShapeType="1"/>
        </xdr:cNvSpPr>
      </xdr:nvSpPr>
      <xdr:spPr bwMode="auto">
        <a:xfrm flipH="1">
          <a:off x="5232400" y="90043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5142" name="Line 141">
          <a:extLst>
            <a:ext uri="{FF2B5EF4-FFF2-40B4-BE49-F238E27FC236}">
              <a16:creationId xmlns:a16="http://schemas.microsoft.com/office/drawing/2014/main" id="{5E8F564C-5E34-FC45-92E7-94339D20A9BA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56</xdr:row>
      <xdr:rowOff>152400</xdr:rowOff>
    </xdr:from>
    <xdr:to>
      <xdr:col>6</xdr:col>
      <xdr:colOff>266700</xdr:colOff>
      <xdr:row>60</xdr:row>
      <xdr:rowOff>0</xdr:rowOff>
    </xdr:to>
    <xdr:sp macro="" textlink="">
      <xdr:nvSpPr>
        <xdr:cNvPr id="5143" name="Line 142">
          <a:extLst>
            <a:ext uri="{FF2B5EF4-FFF2-40B4-BE49-F238E27FC236}">
              <a16:creationId xmlns:a16="http://schemas.microsoft.com/office/drawing/2014/main" id="{5E5D4838-016B-0345-B148-E29C14748A7F}"/>
            </a:ext>
          </a:extLst>
        </xdr:cNvPr>
        <xdr:cNvSpPr>
          <a:spLocks noChangeShapeType="1"/>
        </xdr:cNvSpPr>
      </xdr:nvSpPr>
      <xdr:spPr bwMode="auto">
        <a:xfrm flipH="1">
          <a:off x="5232400" y="94869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5144" name="Line 143">
          <a:extLst>
            <a:ext uri="{FF2B5EF4-FFF2-40B4-BE49-F238E27FC236}">
              <a16:creationId xmlns:a16="http://schemas.microsoft.com/office/drawing/2014/main" id="{E37315D8-4400-264F-B0F4-ABE547EC063D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0</xdr:rowOff>
    </xdr:from>
    <xdr:to>
      <xdr:col>6</xdr:col>
      <xdr:colOff>266700</xdr:colOff>
      <xdr:row>63</xdr:row>
      <xdr:rowOff>0</xdr:rowOff>
    </xdr:to>
    <xdr:sp macro="" textlink="">
      <xdr:nvSpPr>
        <xdr:cNvPr id="5145" name="Line 144">
          <a:extLst>
            <a:ext uri="{FF2B5EF4-FFF2-40B4-BE49-F238E27FC236}">
              <a16:creationId xmlns:a16="http://schemas.microsoft.com/office/drawing/2014/main" id="{4B8F9684-101D-0543-96F6-80FD33BD9E28}"/>
            </a:ext>
          </a:extLst>
        </xdr:cNvPr>
        <xdr:cNvSpPr>
          <a:spLocks noChangeShapeType="1"/>
        </xdr:cNvSpPr>
      </xdr:nvSpPr>
      <xdr:spPr bwMode="auto">
        <a:xfrm flipH="1">
          <a:off x="5232400" y="9994900"/>
          <a:ext cx="558800" cy="5207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5146" name="Line 145">
          <a:extLst>
            <a:ext uri="{FF2B5EF4-FFF2-40B4-BE49-F238E27FC236}">
              <a16:creationId xmlns:a16="http://schemas.microsoft.com/office/drawing/2014/main" id="{87EA70D2-3BAA-264F-87DF-768C3BCF4C38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4845" name="Line 38">
          <a:extLst>
            <a:ext uri="{FF2B5EF4-FFF2-40B4-BE49-F238E27FC236}">
              <a16:creationId xmlns:a16="http://schemas.microsoft.com/office/drawing/2014/main" id="{4529504F-5B91-5745-85B8-8EEDFC474EB1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4846" name="Line 39">
          <a:extLst>
            <a:ext uri="{FF2B5EF4-FFF2-40B4-BE49-F238E27FC236}">
              <a16:creationId xmlns:a16="http://schemas.microsoft.com/office/drawing/2014/main" id="{4E2699AA-CEBB-7840-915F-6FAE48DB3F14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4847" name="Line 40">
          <a:extLst>
            <a:ext uri="{FF2B5EF4-FFF2-40B4-BE49-F238E27FC236}">
              <a16:creationId xmlns:a16="http://schemas.microsoft.com/office/drawing/2014/main" id="{75BB7189-5421-A644-A840-07F81C13416D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4848" name="Line 41">
          <a:extLst>
            <a:ext uri="{FF2B5EF4-FFF2-40B4-BE49-F238E27FC236}">
              <a16:creationId xmlns:a16="http://schemas.microsoft.com/office/drawing/2014/main" id="{9111ACCA-D3E2-4E41-9E45-12C91E5279E8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12700</xdr:rowOff>
    </xdr:from>
    <xdr:to>
      <xdr:col>6</xdr:col>
      <xdr:colOff>266700</xdr:colOff>
      <xdr:row>18</xdr:row>
      <xdr:rowOff>0</xdr:rowOff>
    </xdr:to>
    <xdr:sp macro="" textlink="">
      <xdr:nvSpPr>
        <xdr:cNvPr id="4849" name="Line 42">
          <a:extLst>
            <a:ext uri="{FF2B5EF4-FFF2-40B4-BE49-F238E27FC236}">
              <a16:creationId xmlns:a16="http://schemas.microsoft.com/office/drawing/2014/main" id="{36615F86-6F2C-C042-819F-7B749281FF2B}"/>
            </a:ext>
          </a:extLst>
        </xdr:cNvPr>
        <xdr:cNvSpPr>
          <a:spLocks noChangeShapeType="1"/>
        </xdr:cNvSpPr>
      </xdr:nvSpPr>
      <xdr:spPr bwMode="auto">
        <a:xfrm flipH="1">
          <a:off x="52324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4850" name="Line 43">
          <a:extLst>
            <a:ext uri="{FF2B5EF4-FFF2-40B4-BE49-F238E27FC236}">
              <a16:creationId xmlns:a16="http://schemas.microsoft.com/office/drawing/2014/main" id="{B7531705-7400-BC48-86CA-CBEE618435C1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12700</xdr:rowOff>
    </xdr:from>
    <xdr:to>
      <xdr:col>6</xdr:col>
      <xdr:colOff>266700</xdr:colOff>
      <xdr:row>21</xdr:row>
      <xdr:rowOff>0</xdr:rowOff>
    </xdr:to>
    <xdr:sp macro="" textlink="">
      <xdr:nvSpPr>
        <xdr:cNvPr id="4851" name="Line 44">
          <a:extLst>
            <a:ext uri="{FF2B5EF4-FFF2-40B4-BE49-F238E27FC236}">
              <a16:creationId xmlns:a16="http://schemas.microsoft.com/office/drawing/2014/main" id="{8CB7D0E0-A450-4848-BD4F-92E867260D54}"/>
            </a:ext>
          </a:extLst>
        </xdr:cNvPr>
        <xdr:cNvSpPr>
          <a:spLocks noChangeShapeType="1"/>
        </xdr:cNvSpPr>
      </xdr:nvSpPr>
      <xdr:spPr bwMode="auto">
        <a:xfrm flipH="1">
          <a:off x="52324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4852" name="Line 45">
          <a:extLst>
            <a:ext uri="{FF2B5EF4-FFF2-40B4-BE49-F238E27FC236}">
              <a16:creationId xmlns:a16="http://schemas.microsoft.com/office/drawing/2014/main" id="{69DDFA28-6FD5-254A-AA7C-CA88BD2411E2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12700</xdr:rowOff>
    </xdr:from>
    <xdr:to>
      <xdr:col>6</xdr:col>
      <xdr:colOff>266700</xdr:colOff>
      <xdr:row>24</xdr:row>
      <xdr:rowOff>0</xdr:rowOff>
    </xdr:to>
    <xdr:sp macro="" textlink="">
      <xdr:nvSpPr>
        <xdr:cNvPr id="4853" name="Line 46">
          <a:extLst>
            <a:ext uri="{FF2B5EF4-FFF2-40B4-BE49-F238E27FC236}">
              <a16:creationId xmlns:a16="http://schemas.microsoft.com/office/drawing/2014/main" id="{A4C8CE0C-196F-F94D-80DA-5C7BBC0410DF}"/>
            </a:ext>
          </a:extLst>
        </xdr:cNvPr>
        <xdr:cNvSpPr>
          <a:spLocks noChangeShapeType="1"/>
        </xdr:cNvSpPr>
      </xdr:nvSpPr>
      <xdr:spPr bwMode="auto">
        <a:xfrm flipH="1">
          <a:off x="52324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4854" name="Line 47">
          <a:extLst>
            <a:ext uri="{FF2B5EF4-FFF2-40B4-BE49-F238E27FC236}">
              <a16:creationId xmlns:a16="http://schemas.microsoft.com/office/drawing/2014/main" id="{7A736277-5305-C147-BA10-5C9993F6F76D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6</xdr:col>
      <xdr:colOff>266700</xdr:colOff>
      <xdr:row>27</xdr:row>
      <xdr:rowOff>0</xdr:rowOff>
    </xdr:to>
    <xdr:sp macro="" textlink="">
      <xdr:nvSpPr>
        <xdr:cNvPr id="4855" name="Line 48">
          <a:extLst>
            <a:ext uri="{FF2B5EF4-FFF2-40B4-BE49-F238E27FC236}">
              <a16:creationId xmlns:a16="http://schemas.microsoft.com/office/drawing/2014/main" id="{B3BBCDAC-1333-2543-9E3E-D33907384437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4856" name="Line 49">
          <a:extLst>
            <a:ext uri="{FF2B5EF4-FFF2-40B4-BE49-F238E27FC236}">
              <a16:creationId xmlns:a16="http://schemas.microsoft.com/office/drawing/2014/main" id="{CFAA9A79-595A-1F49-A02D-3CF39E76B6BD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4857" name="Line 50">
          <a:extLst>
            <a:ext uri="{FF2B5EF4-FFF2-40B4-BE49-F238E27FC236}">
              <a16:creationId xmlns:a16="http://schemas.microsoft.com/office/drawing/2014/main" id="{75B70031-C5CF-3D42-93C9-EA71E2960BEB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4858" name="Line 51">
          <a:extLst>
            <a:ext uri="{FF2B5EF4-FFF2-40B4-BE49-F238E27FC236}">
              <a16:creationId xmlns:a16="http://schemas.microsoft.com/office/drawing/2014/main" id="{29B3D3B5-6027-5D44-84E4-755A1308C082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6</xdr:col>
      <xdr:colOff>266700</xdr:colOff>
      <xdr:row>33</xdr:row>
      <xdr:rowOff>0</xdr:rowOff>
    </xdr:to>
    <xdr:sp macro="" textlink="">
      <xdr:nvSpPr>
        <xdr:cNvPr id="4859" name="Line 52">
          <a:extLst>
            <a:ext uri="{FF2B5EF4-FFF2-40B4-BE49-F238E27FC236}">
              <a16:creationId xmlns:a16="http://schemas.microsoft.com/office/drawing/2014/main" id="{B036C79A-E0AB-BB43-8DBB-90AE31F5F1D9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4860" name="Line 53">
          <a:extLst>
            <a:ext uri="{FF2B5EF4-FFF2-40B4-BE49-F238E27FC236}">
              <a16:creationId xmlns:a16="http://schemas.microsoft.com/office/drawing/2014/main" id="{E243C4CD-82B6-8146-8AB4-01DCA50B9C82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12700</xdr:rowOff>
    </xdr:from>
    <xdr:to>
      <xdr:col>6</xdr:col>
      <xdr:colOff>266700</xdr:colOff>
      <xdr:row>36</xdr:row>
      <xdr:rowOff>0</xdr:rowOff>
    </xdr:to>
    <xdr:sp macro="" textlink="">
      <xdr:nvSpPr>
        <xdr:cNvPr id="4861" name="Line 54">
          <a:extLst>
            <a:ext uri="{FF2B5EF4-FFF2-40B4-BE49-F238E27FC236}">
              <a16:creationId xmlns:a16="http://schemas.microsoft.com/office/drawing/2014/main" id="{7C02AC55-47FD-CB40-9A5C-E4117C4C90CB}"/>
            </a:ext>
          </a:extLst>
        </xdr:cNvPr>
        <xdr:cNvSpPr>
          <a:spLocks noChangeShapeType="1"/>
        </xdr:cNvSpPr>
      </xdr:nvSpPr>
      <xdr:spPr bwMode="auto">
        <a:xfrm flipH="1">
          <a:off x="52324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4862" name="Line 55">
          <a:extLst>
            <a:ext uri="{FF2B5EF4-FFF2-40B4-BE49-F238E27FC236}">
              <a16:creationId xmlns:a16="http://schemas.microsoft.com/office/drawing/2014/main" id="{AA510EBA-E19A-5448-B4DC-C76894C23A1E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12700</xdr:rowOff>
    </xdr:from>
    <xdr:to>
      <xdr:col>6</xdr:col>
      <xdr:colOff>266700</xdr:colOff>
      <xdr:row>39</xdr:row>
      <xdr:rowOff>0</xdr:rowOff>
    </xdr:to>
    <xdr:sp macro="" textlink="">
      <xdr:nvSpPr>
        <xdr:cNvPr id="4863" name="Line 56">
          <a:extLst>
            <a:ext uri="{FF2B5EF4-FFF2-40B4-BE49-F238E27FC236}">
              <a16:creationId xmlns:a16="http://schemas.microsoft.com/office/drawing/2014/main" id="{ADD9BC9D-94D7-D34C-9ACA-BCAA9367277F}"/>
            </a:ext>
          </a:extLst>
        </xdr:cNvPr>
        <xdr:cNvSpPr>
          <a:spLocks noChangeShapeType="1"/>
        </xdr:cNvSpPr>
      </xdr:nvSpPr>
      <xdr:spPr bwMode="auto">
        <a:xfrm flipH="1">
          <a:off x="52324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36</xdr:row>
      <xdr:rowOff>12700</xdr:rowOff>
    </xdr:from>
    <xdr:to>
      <xdr:col>9</xdr:col>
      <xdr:colOff>0</xdr:colOff>
      <xdr:row>39</xdr:row>
      <xdr:rowOff>0</xdr:rowOff>
    </xdr:to>
    <xdr:sp macro="" textlink="">
      <xdr:nvSpPr>
        <xdr:cNvPr id="4864" name="Line 57">
          <a:extLst>
            <a:ext uri="{FF2B5EF4-FFF2-40B4-BE49-F238E27FC236}">
              <a16:creationId xmlns:a16="http://schemas.microsoft.com/office/drawing/2014/main" id="{7D4C18F9-136E-D442-BEFA-531F06DCC9BD}"/>
            </a:ext>
          </a:extLst>
        </xdr:cNvPr>
        <xdr:cNvSpPr>
          <a:spLocks noChangeShapeType="1"/>
        </xdr:cNvSpPr>
      </xdr:nvSpPr>
      <xdr:spPr bwMode="auto">
        <a:xfrm flipH="1">
          <a:off x="58039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12700</xdr:rowOff>
    </xdr:from>
    <xdr:to>
      <xdr:col>6</xdr:col>
      <xdr:colOff>266700</xdr:colOff>
      <xdr:row>42</xdr:row>
      <xdr:rowOff>0</xdr:rowOff>
    </xdr:to>
    <xdr:sp macro="" textlink="">
      <xdr:nvSpPr>
        <xdr:cNvPr id="4865" name="Line 58">
          <a:extLst>
            <a:ext uri="{FF2B5EF4-FFF2-40B4-BE49-F238E27FC236}">
              <a16:creationId xmlns:a16="http://schemas.microsoft.com/office/drawing/2014/main" id="{FD7A77F9-E2EE-0546-AC38-BFAA4CE6D810}"/>
            </a:ext>
          </a:extLst>
        </xdr:cNvPr>
        <xdr:cNvSpPr>
          <a:spLocks noChangeShapeType="1"/>
        </xdr:cNvSpPr>
      </xdr:nvSpPr>
      <xdr:spPr bwMode="auto">
        <a:xfrm flipH="1">
          <a:off x="52324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4866" name="Line 59">
          <a:extLst>
            <a:ext uri="{FF2B5EF4-FFF2-40B4-BE49-F238E27FC236}">
              <a16:creationId xmlns:a16="http://schemas.microsoft.com/office/drawing/2014/main" id="{E67DE5D1-34CA-EC4C-B8B6-CBD6A1DFE19C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266700</xdr:colOff>
      <xdr:row>45</xdr:row>
      <xdr:rowOff>0</xdr:rowOff>
    </xdr:to>
    <xdr:sp macro="" textlink="">
      <xdr:nvSpPr>
        <xdr:cNvPr id="4867" name="Line 60">
          <a:extLst>
            <a:ext uri="{FF2B5EF4-FFF2-40B4-BE49-F238E27FC236}">
              <a16:creationId xmlns:a16="http://schemas.microsoft.com/office/drawing/2014/main" id="{52134B52-FEBE-0544-A1E1-0C2B7AB29021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4868" name="Line 61">
          <a:extLst>
            <a:ext uri="{FF2B5EF4-FFF2-40B4-BE49-F238E27FC236}">
              <a16:creationId xmlns:a16="http://schemas.microsoft.com/office/drawing/2014/main" id="{82BB4812-C695-B547-8206-71D68B584116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6</xdr:col>
      <xdr:colOff>266700</xdr:colOff>
      <xdr:row>48</xdr:row>
      <xdr:rowOff>0</xdr:rowOff>
    </xdr:to>
    <xdr:sp macro="" textlink="">
      <xdr:nvSpPr>
        <xdr:cNvPr id="4869" name="Line 62">
          <a:extLst>
            <a:ext uri="{FF2B5EF4-FFF2-40B4-BE49-F238E27FC236}">
              <a16:creationId xmlns:a16="http://schemas.microsoft.com/office/drawing/2014/main" id="{90AA0131-7B2A-284B-B59A-11C4A9BF6328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4870" name="Line 63">
          <a:extLst>
            <a:ext uri="{FF2B5EF4-FFF2-40B4-BE49-F238E27FC236}">
              <a16:creationId xmlns:a16="http://schemas.microsoft.com/office/drawing/2014/main" id="{D43A8F73-44E7-9A47-96E2-52C8F4328158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4871" name="Line 64">
          <a:extLst>
            <a:ext uri="{FF2B5EF4-FFF2-40B4-BE49-F238E27FC236}">
              <a16:creationId xmlns:a16="http://schemas.microsoft.com/office/drawing/2014/main" id="{DF3BC9F5-5648-9F4A-9A79-B40D44F94566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4872" name="Line 65">
          <a:extLst>
            <a:ext uri="{FF2B5EF4-FFF2-40B4-BE49-F238E27FC236}">
              <a16:creationId xmlns:a16="http://schemas.microsoft.com/office/drawing/2014/main" id="{5F9FD0CA-705C-AF49-B98C-547F3CCB4DAA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51</xdr:row>
      <xdr:rowOff>12700</xdr:rowOff>
    </xdr:from>
    <xdr:to>
      <xdr:col>6</xdr:col>
      <xdr:colOff>266700</xdr:colOff>
      <xdr:row>54</xdr:row>
      <xdr:rowOff>0</xdr:rowOff>
    </xdr:to>
    <xdr:sp macro="" textlink="">
      <xdr:nvSpPr>
        <xdr:cNvPr id="4873" name="Line 66">
          <a:extLst>
            <a:ext uri="{FF2B5EF4-FFF2-40B4-BE49-F238E27FC236}">
              <a16:creationId xmlns:a16="http://schemas.microsoft.com/office/drawing/2014/main" id="{888CE653-DFAA-924F-B1A1-A85EDEBB571B}"/>
            </a:ext>
          </a:extLst>
        </xdr:cNvPr>
        <xdr:cNvSpPr>
          <a:spLocks noChangeShapeType="1"/>
        </xdr:cNvSpPr>
      </xdr:nvSpPr>
      <xdr:spPr bwMode="auto">
        <a:xfrm flipH="1">
          <a:off x="52324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4874" name="Line 67">
          <a:extLst>
            <a:ext uri="{FF2B5EF4-FFF2-40B4-BE49-F238E27FC236}">
              <a16:creationId xmlns:a16="http://schemas.microsoft.com/office/drawing/2014/main" id="{834F6CA7-5113-3145-AE4C-B6829C41FD19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12700</xdr:rowOff>
    </xdr:from>
    <xdr:to>
      <xdr:col>6</xdr:col>
      <xdr:colOff>266700</xdr:colOff>
      <xdr:row>57</xdr:row>
      <xdr:rowOff>0</xdr:rowOff>
    </xdr:to>
    <xdr:sp macro="" textlink="">
      <xdr:nvSpPr>
        <xdr:cNvPr id="4875" name="Line 68">
          <a:extLst>
            <a:ext uri="{FF2B5EF4-FFF2-40B4-BE49-F238E27FC236}">
              <a16:creationId xmlns:a16="http://schemas.microsoft.com/office/drawing/2014/main" id="{E195CEFF-D446-EC4D-9A7D-DCA3E92D9C59}"/>
            </a:ext>
          </a:extLst>
        </xdr:cNvPr>
        <xdr:cNvSpPr>
          <a:spLocks noChangeShapeType="1"/>
        </xdr:cNvSpPr>
      </xdr:nvSpPr>
      <xdr:spPr bwMode="auto">
        <a:xfrm flipH="1">
          <a:off x="52324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4876" name="Line 69">
          <a:extLst>
            <a:ext uri="{FF2B5EF4-FFF2-40B4-BE49-F238E27FC236}">
              <a16:creationId xmlns:a16="http://schemas.microsoft.com/office/drawing/2014/main" id="{7D604F96-47FB-BF42-B8BB-BEC44DAA9D6E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57</xdr:row>
      <xdr:rowOff>12700</xdr:rowOff>
    </xdr:from>
    <xdr:to>
      <xdr:col>6</xdr:col>
      <xdr:colOff>266700</xdr:colOff>
      <xdr:row>60</xdr:row>
      <xdr:rowOff>0</xdr:rowOff>
    </xdr:to>
    <xdr:sp macro="" textlink="">
      <xdr:nvSpPr>
        <xdr:cNvPr id="4877" name="Line 70">
          <a:extLst>
            <a:ext uri="{FF2B5EF4-FFF2-40B4-BE49-F238E27FC236}">
              <a16:creationId xmlns:a16="http://schemas.microsoft.com/office/drawing/2014/main" id="{D1B38677-28E3-324F-9015-EFD9788C4579}"/>
            </a:ext>
          </a:extLst>
        </xdr:cNvPr>
        <xdr:cNvSpPr>
          <a:spLocks noChangeShapeType="1"/>
        </xdr:cNvSpPr>
      </xdr:nvSpPr>
      <xdr:spPr bwMode="auto">
        <a:xfrm flipH="1">
          <a:off x="52324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4878" name="Line 71">
          <a:extLst>
            <a:ext uri="{FF2B5EF4-FFF2-40B4-BE49-F238E27FC236}">
              <a16:creationId xmlns:a16="http://schemas.microsoft.com/office/drawing/2014/main" id="{9A4109B0-4C51-1243-9598-E988C45AF7F8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12700</xdr:rowOff>
    </xdr:from>
    <xdr:to>
      <xdr:col>6</xdr:col>
      <xdr:colOff>266700</xdr:colOff>
      <xdr:row>63</xdr:row>
      <xdr:rowOff>0</xdr:rowOff>
    </xdr:to>
    <xdr:sp macro="" textlink="">
      <xdr:nvSpPr>
        <xdr:cNvPr id="4879" name="Line 72">
          <a:extLst>
            <a:ext uri="{FF2B5EF4-FFF2-40B4-BE49-F238E27FC236}">
              <a16:creationId xmlns:a16="http://schemas.microsoft.com/office/drawing/2014/main" id="{B89ADB87-5E20-204C-A5E1-0A8230062866}"/>
            </a:ext>
          </a:extLst>
        </xdr:cNvPr>
        <xdr:cNvSpPr>
          <a:spLocks noChangeShapeType="1"/>
        </xdr:cNvSpPr>
      </xdr:nvSpPr>
      <xdr:spPr bwMode="auto">
        <a:xfrm flipH="1">
          <a:off x="52324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4880" name="Line 73">
          <a:extLst>
            <a:ext uri="{FF2B5EF4-FFF2-40B4-BE49-F238E27FC236}">
              <a16:creationId xmlns:a16="http://schemas.microsoft.com/office/drawing/2014/main" id="{4116833A-AB65-9A4E-96EE-418CF63D80C1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4881" name="Line 75">
          <a:extLst>
            <a:ext uri="{FF2B5EF4-FFF2-40B4-BE49-F238E27FC236}">
              <a16:creationId xmlns:a16="http://schemas.microsoft.com/office/drawing/2014/main" id="{00863C88-585C-EE4E-BDB6-FE0289BA5AB4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4882" name="Line 76">
          <a:extLst>
            <a:ext uri="{FF2B5EF4-FFF2-40B4-BE49-F238E27FC236}">
              <a16:creationId xmlns:a16="http://schemas.microsoft.com/office/drawing/2014/main" id="{971FE6A5-142D-5E4A-801A-7B30FB5058EF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4883" name="Line 77">
          <a:extLst>
            <a:ext uri="{FF2B5EF4-FFF2-40B4-BE49-F238E27FC236}">
              <a16:creationId xmlns:a16="http://schemas.microsoft.com/office/drawing/2014/main" id="{C083AF98-ED27-AC4E-A0BC-46E74F8AC8E1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4884" name="Line 78">
          <a:extLst>
            <a:ext uri="{FF2B5EF4-FFF2-40B4-BE49-F238E27FC236}">
              <a16:creationId xmlns:a16="http://schemas.microsoft.com/office/drawing/2014/main" id="{A9B4AFBC-F54C-9543-AEF2-E8D744122257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12700</xdr:rowOff>
    </xdr:from>
    <xdr:to>
      <xdr:col>6</xdr:col>
      <xdr:colOff>266700</xdr:colOff>
      <xdr:row>18</xdr:row>
      <xdr:rowOff>0</xdr:rowOff>
    </xdr:to>
    <xdr:sp macro="" textlink="">
      <xdr:nvSpPr>
        <xdr:cNvPr id="4885" name="Line 79">
          <a:extLst>
            <a:ext uri="{FF2B5EF4-FFF2-40B4-BE49-F238E27FC236}">
              <a16:creationId xmlns:a16="http://schemas.microsoft.com/office/drawing/2014/main" id="{313B69BC-7D28-0A4E-8B1A-42E2A9F0F1C4}"/>
            </a:ext>
          </a:extLst>
        </xdr:cNvPr>
        <xdr:cNvSpPr>
          <a:spLocks noChangeShapeType="1"/>
        </xdr:cNvSpPr>
      </xdr:nvSpPr>
      <xdr:spPr bwMode="auto">
        <a:xfrm flipH="1">
          <a:off x="52324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4886" name="Line 80">
          <a:extLst>
            <a:ext uri="{FF2B5EF4-FFF2-40B4-BE49-F238E27FC236}">
              <a16:creationId xmlns:a16="http://schemas.microsoft.com/office/drawing/2014/main" id="{300603FA-1922-0E40-9325-44BB67FC750F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12700</xdr:rowOff>
    </xdr:from>
    <xdr:to>
      <xdr:col>6</xdr:col>
      <xdr:colOff>266700</xdr:colOff>
      <xdr:row>21</xdr:row>
      <xdr:rowOff>0</xdr:rowOff>
    </xdr:to>
    <xdr:sp macro="" textlink="">
      <xdr:nvSpPr>
        <xdr:cNvPr id="4887" name="Line 81">
          <a:extLst>
            <a:ext uri="{FF2B5EF4-FFF2-40B4-BE49-F238E27FC236}">
              <a16:creationId xmlns:a16="http://schemas.microsoft.com/office/drawing/2014/main" id="{15E1B9EF-26A0-BD44-9845-11BC8AB7E707}"/>
            </a:ext>
          </a:extLst>
        </xdr:cNvPr>
        <xdr:cNvSpPr>
          <a:spLocks noChangeShapeType="1"/>
        </xdr:cNvSpPr>
      </xdr:nvSpPr>
      <xdr:spPr bwMode="auto">
        <a:xfrm flipH="1">
          <a:off x="52324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4888" name="Line 82">
          <a:extLst>
            <a:ext uri="{FF2B5EF4-FFF2-40B4-BE49-F238E27FC236}">
              <a16:creationId xmlns:a16="http://schemas.microsoft.com/office/drawing/2014/main" id="{8EBFAB27-0DFD-F149-828F-C0894B7185B6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12700</xdr:rowOff>
    </xdr:from>
    <xdr:to>
      <xdr:col>6</xdr:col>
      <xdr:colOff>266700</xdr:colOff>
      <xdr:row>24</xdr:row>
      <xdr:rowOff>0</xdr:rowOff>
    </xdr:to>
    <xdr:sp macro="" textlink="">
      <xdr:nvSpPr>
        <xdr:cNvPr id="4889" name="Line 83">
          <a:extLst>
            <a:ext uri="{FF2B5EF4-FFF2-40B4-BE49-F238E27FC236}">
              <a16:creationId xmlns:a16="http://schemas.microsoft.com/office/drawing/2014/main" id="{BCEECB8B-CBAF-5B4E-BBA0-681EEAF91DFE}"/>
            </a:ext>
          </a:extLst>
        </xdr:cNvPr>
        <xdr:cNvSpPr>
          <a:spLocks noChangeShapeType="1"/>
        </xdr:cNvSpPr>
      </xdr:nvSpPr>
      <xdr:spPr bwMode="auto">
        <a:xfrm flipH="1">
          <a:off x="52324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4890" name="Line 84">
          <a:extLst>
            <a:ext uri="{FF2B5EF4-FFF2-40B4-BE49-F238E27FC236}">
              <a16:creationId xmlns:a16="http://schemas.microsoft.com/office/drawing/2014/main" id="{9C5E370D-15F1-D445-9AA9-741127C82AAD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6</xdr:col>
      <xdr:colOff>266700</xdr:colOff>
      <xdr:row>27</xdr:row>
      <xdr:rowOff>0</xdr:rowOff>
    </xdr:to>
    <xdr:sp macro="" textlink="">
      <xdr:nvSpPr>
        <xdr:cNvPr id="4891" name="Line 85">
          <a:extLst>
            <a:ext uri="{FF2B5EF4-FFF2-40B4-BE49-F238E27FC236}">
              <a16:creationId xmlns:a16="http://schemas.microsoft.com/office/drawing/2014/main" id="{97916C38-C27C-8948-9077-074B919CC73E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4892" name="Line 86">
          <a:extLst>
            <a:ext uri="{FF2B5EF4-FFF2-40B4-BE49-F238E27FC236}">
              <a16:creationId xmlns:a16="http://schemas.microsoft.com/office/drawing/2014/main" id="{81FCC849-6906-2B47-9CFC-E753E9B2D72F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4893" name="Line 87">
          <a:extLst>
            <a:ext uri="{FF2B5EF4-FFF2-40B4-BE49-F238E27FC236}">
              <a16:creationId xmlns:a16="http://schemas.microsoft.com/office/drawing/2014/main" id="{9D9EDC9B-B432-7242-815F-CBBB862BD625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4894" name="Line 88">
          <a:extLst>
            <a:ext uri="{FF2B5EF4-FFF2-40B4-BE49-F238E27FC236}">
              <a16:creationId xmlns:a16="http://schemas.microsoft.com/office/drawing/2014/main" id="{8FDCF723-6BD2-B84F-91EA-ED2AD70A6EB4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6</xdr:col>
      <xdr:colOff>266700</xdr:colOff>
      <xdr:row>33</xdr:row>
      <xdr:rowOff>0</xdr:rowOff>
    </xdr:to>
    <xdr:sp macro="" textlink="">
      <xdr:nvSpPr>
        <xdr:cNvPr id="4895" name="Line 89">
          <a:extLst>
            <a:ext uri="{FF2B5EF4-FFF2-40B4-BE49-F238E27FC236}">
              <a16:creationId xmlns:a16="http://schemas.microsoft.com/office/drawing/2014/main" id="{AF8A1A99-B5D5-934E-8CE0-951E2C1DED1C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4896" name="Line 90">
          <a:extLst>
            <a:ext uri="{FF2B5EF4-FFF2-40B4-BE49-F238E27FC236}">
              <a16:creationId xmlns:a16="http://schemas.microsoft.com/office/drawing/2014/main" id="{68EE6CB2-51A9-8C4A-930F-32BB1F1D1A22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12700</xdr:rowOff>
    </xdr:from>
    <xdr:to>
      <xdr:col>6</xdr:col>
      <xdr:colOff>266700</xdr:colOff>
      <xdr:row>36</xdr:row>
      <xdr:rowOff>0</xdr:rowOff>
    </xdr:to>
    <xdr:sp macro="" textlink="">
      <xdr:nvSpPr>
        <xdr:cNvPr id="4897" name="Line 91">
          <a:extLst>
            <a:ext uri="{FF2B5EF4-FFF2-40B4-BE49-F238E27FC236}">
              <a16:creationId xmlns:a16="http://schemas.microsoft.com/office/drawing/2014/main" id="{4A3B933C-C0DC-DD4A-98CD-4045336F374E}"/>
            </a:ext>
          </a:extLst>
        </xdr:cNvPr>
        <xdr:cNvSpPr>
          <a:spLocks noChangeShapeType="1"/>
        </xdr:cNvSpPr>
      </xdr:nvSpPr>
      <xdr:spPr bwMode="auto">
        <a:xfrm flipH="1">
          <a:off x="52324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4898" name="Line 92">
          <a:extLst>
            <a:ext uri="{FF2B5EF4-FFF2-40B4-BE49-F238E27FC236}">
              <a16:creationId xmlns:a16="http://schemas.microsoft.com/office/drawing/2014/main" id="{62E1FB64-F75E-8449-B59F-9827F8AC3981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12700</xdr:rowOff>
    </xdr:from>
    <xdr:to>
      <xdr:col>6</xdr:col>
      <xdr:colOff>266700</xdr:colOff>
      <xdr:row>39</xdr:row>
      <xdr:rowOff>0</xdr:rowOff>
    </xdr:to>
    <xdr:sp macro="" textlink="">
      <xdr:nvSpPr>
        <xdr:cNvPr id="4899" name="Line 93">
          <a:extLst>
            <a:ext uri="{FF2B5EF4-FFF2-40B4-BE49-F238E27FC236}">
              <a16:creationId xmlns:a16="http://schemas.microsoft.com/office/drawing/2014/main" id="{D8C18A63-6B6C-F94B-91DD-88CEA8EBDE7F}"/>
            </a:ext>
          </a:extLst>
        </xdr:cNvPr>
        <xdr:cNvSpPr>
          <a:spLocks noChangeShapeType="1"/>
        </xdr:cNvSpPr>
      </xdr:nvSpPr>
      <xdr:spPr bwMode="auto">
        <a:xfrm flipH="1">
          <a:off x="52324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12700</xdr:rowOff>
    </xdr:from>
    <xdr:to>
      <xdr:col>6</xdr:col>
      <xdr:colOff>266700</xdr:colOff>
      <xdr:row>42</xdr:row>
      <xdr:rowOff>0</xdr:rowOff>
    </xdr:to>
    <xdr:sp macro="" textlink="">
      <xdr:nvSpPr>
        <xdr:cNvPr id="4900" name="Line 95">
          <a:extLst>
            <a:ext uri="{FF2B5EF4-FFF2-40B4-BE49-F238E27FC236}">
              <a16:creationId xmlns:a16="http://schemas.microsoft.com/office/drawing/2014/main" id="{196A5A58-3B9B-604C-9292-381BE9FCFA8E}"/>
            </a:ext>
          </a:extLst>
        </xdr:cNvPr>
        <xdr:cNvSpPr>
          <a:spLocks noChangeShapeType="1"/>
        </xdr:cNvSpPr>
      </xdr:nvSpPr>
      <xdr:spPr bwMode="auto">
        <a:xfrm flipH="1">
          <a:off x="52324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4901" name="Line 96">
          <a:extLst>
            <a:ext uri="{FF2B5EF4-FFF2-40B4-BE49-F238E27FC236}">
              <a16:creationId xmlns:a16="http://schemas.microsoft.com/office/drawing/2014/main" id="{7A71E081-A759-1244-8624-FDE01374901C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266700</xdr:colOff>
      <xdr:row>45</xdr:row>
      <xdr:rowOff>0</xdr:rowOff>
    </xdr:to>
    <xdr:sp macro="" textlink="">
      <xdr:nvSpPr>
        <xdr:cNvPr id="4902" name="Line 97">
          <a:extLst>
            <a:ext uri="{FF2B5EF4-FFF2-40B4-BE49-F238E27FC236}">
              <a16:creationId xmlns:a16="http://schemas.microsoft.com/office/drawing/2014/main" id="{7805D270-0B7C-C24A-B2C3-F33E8E4F9691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4903" name="Line 98">
          <a:extLst>
            <a:ext uri="{FF2B5EF4-FFF2-40B4-BE49-F238E27FC236}">
              <a16:creationId xmlns:a16="http://schemas.microsoft.com/office/drawing/2014/main" id="{D1460CA1-32BB-B04D-B0C2-84DBE3087444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6</xdr:col>
      <xdr:colOff>266700</xdr:colOff>
      <xdr:row>48</xdr:row>
      <xdr:rowOff>0</xdr:rowOff>
    </xdr:to>
    <xdr:sp macro="" textlink="">
      <xdr:nvSpPr>
        <xdr:cNvPr id="4904" name="Line 99">
          <a:extLst>
            <a:ext uri="{FF2B5EF4-FFF2-40B4-BE49-F238E27FC236}">
              <a16:creationId xmlns:a16="http://schemas.microsoft.com/office/drawing/2014/main" id="{3714F2A9-91DA-824A-9841-5C9A0DE8B1A5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4905" name="Line 100">
          <a:extLst>
            <a:ext uri="{FF2B5EF4-FFF2-40B4-BE49-F238E27FC236}">
              <a16:creationId xmlns:a16="http://schemas.microsoft.com/office/drawing/2014/main" id="{440F32A5-8A12-BE4E-A15A-17E4E93CB8E6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4906" name="Line 101">
          <a:extLst>
            <a:ext uri="{FF2B5EF4-FFF2-40B4-BE49-F238E27FC236}">
              <a16:creationId xmlns:a16="http://schemas.microsoft.com/office/drawing/2014/main" id="{D89DEE6E-6EC4-BE4B-AA33-831F5429236D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4907" name="Line 102">
          <a:extLst>
            <a:ext uri="{FF2B5EF4-FFF2-40B4-BE49-F238E27FC236}">
              <a16:creationId xmlns:a16="http://schemas.microsoft.com/office/drawing/2014/main" id="{7422F8B3-E504-C34F-AF88-BF73EC297294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51</xdr:row>
      <xdr:rowOff>12700</xdr:rowOff>
    </xdr:from>
    <xdr:to>
      <xdr:col>6</xdr:col>
      <xdr:colOff>266700</xdr:colOff>
      <xdr:row>54</xdr:row>
      <xdr:rowOff>0</xdr:rowOff>
    </xdr:to>
    <xdr:sp macro="" textlink="">
      <xdr:nvSpPr>
        <xdr:cNvPr id="4908" name="Line 103">
          <a:extLst>
            <a:ext uri="{FF2B5EF4-FFF2-40B4-BE49-F238E27FC236}">
              <a16:creationId xmlns:a16="http://schemas.microsoft.com/office/drawing/2014/main" id="{66BBB89C-C47E-A442-AEF3-03487ECD3E1F}"/>
            </a:ext>
          </a:extLst>
        </xdr:cNvPr>
        <xdr:cNvSpPr>
          <a:spLocks noChangeShapeType="1"/>
        </xdr:cNvSpPr>
      </xdr:nvSpPr>
      <xdr:spPr bwMode="auto">
        <a:xfrm flipH="1">
          <a:off x="52324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4909" name="Line 104">
          <a:extLst>
            <a:ext uri="{FF2B5EF4-FFF2-40B4-BE49-F238E27FC236}">
              <a16:creationId xmlns:a16="http://schemas.microsoft.com/office/drawing/2014/main" id="{D54E522A-5528-3144-8826-5C2FAD2042AC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12700</xdr:rowOff>
    </xdr:from>
    <xdr:to>
      <xdr:col>6</xdr:col>
      <xdr:colOff>266700</xdr:colOff>
      <xdr:row>57</xdr:row>
      <xdr:rowOff>0</xdr:rowOff>
    </xdr:to>
    <xdr:sp macro="" textlink="">
      <xdr:nvSpPr>
        <xdr:cNvPr id="4910" name="Line 105">
          <a:extLst>
            <a:ext uri="{FF2B5EF4-FFF2-40B4-BE49-F238E27FC236}">
              <a16:creationId xmlns:a16="http://schemas.microsoft.com/office/drawing/2014/main" id="{2E590100-D0AB-4A46-BE0F-FFDB53EFCE22}"/>
            </a:ext>
          </a:extLst>
        </xdr:cNvPr>
        <xdr:cNvSpPr>
          <a:spLocks noChangeShapeType="1"/>
        </xdr:cNvSpPr>
      </xdr:nvSpPr>
      <xdr:spPr bwMode="auto">
        <a:xfrm flipH="1">
          <a:off x="52324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4911" name="Line 106">
          <a:extLst>
            <a:ext uri="{FF2B5EF4-FFF2-40B4-BE49-F238E27FC236}">
              <a16:creationId xmlns:a16="http://schemas.microsoft.com/office/drawing/2014/main" id="{0EC32427-E2EF-4640-BA66-0F2EF1B3EA0B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57</xdr:row>
      <xdr:rowOff>12700</xdr:rowOff>
    </xdr:from>
    <xdr:to>
      <xdr:col>6</xdr:col>
      <xdr:colOff>266700</xdr:colOff>
      <xdr:row>60</xdr:row>
      <xdr:rowOff>0</xdr:rowOff>
    </xdr:to>
    <xdr:sp macro="" textlink="">
      <xdr:nvSpPr>
        <xdr:cNvPr id="4912" name="Line 107">
          <a:extLst>
            <a:ext uri="{FF2B5EF4-FFF2-40B4-BE49-F238E27FC236}">
              <a16:creationId xmlns:a16="http://schemas.microsoft.com/office/drawing/2014/main" id="{86DF17FA-ACBF-C443-B6DC-29F5D2974CCD}"/>
            </a:ext>
          </a:extLst>
        </xdr:cNvPr>
        <xdr:cNvSpPr>
          <a:spLocks noChangeShapeType="1"/>
        </xdr:cNvSpPr>
      </xdr:nvSpPr>
      <xdr:spPr bwMode="auto">
        <a:xfrm flipH="1">
          <a:off x="52324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4913" name="Line 108">
          <a:extLst>
            <a:ext uri="{FF2B5EF4-FFF2-40B4-BE49-F238E27FC236}">
              <a16:creationId xmlns:a16="http://schemas.microsoft.com/office/drawing/2014/main" id="{5E6E2282-4F1C-6D4F-A6FB-C4642A0F4D27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12700</xdr:rowOff>
    </xdr:from>
    <xdr:to>
      <xdr:col>6</xdr:col>
      <xdr:colOff>266700</xdr:colOff>
      <xdr:row>63</xdr:row>
      <xdr:rowOff>0</xdr:rowOff>
    </xdr:to>
    <xdr:sp macro="" textlink="">
      <xdr:nvSpPr>
        <xdr:cNvPr id="4914" name="Line 109">
          <a:extLst>
            <a:ext uri="{FF2B5EF4-FFF2-40B4-BE49-F238E27FC236}">
              <a16:creationId xmlns:a16="http://schemas.microsoft.com/office/drawing/2014/main" id="{0ABEBCC3-9E68-1F47-8B93-6BE5927C7DC0}"/>
            </a:ext>
          </a:extLst>
        </xdr:cNvPr>
        <xdr:cNvSpPr>
          <a:spLocks noChangeShapeType="1"/>
        </xdr:cNvSpPr>
      </xdr:nvSpPr>
      <xdr:spPr bwMode="auto">
        <a:xfrm flipH="1">
          <a:off x="52324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4915" name="Line 110">
          <a:extLst>
            <a:ext uri="{FF2B5EF4-FFF2-40B4-BE49-F238E27FC236}">
              <a16:creationId xmlns:a16="http://schemas.microsoft.com/office/drawing/2014/main" id="{5B2403F4-266A-1649-9BF6-3AC9F7944716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N67"/>
  <sheetViews>
    <sheetView tabSelected="1" zoomScale="190" zoomScaleNormal="190" workbookViewId="0">
      <selection activeCell="E40" sqref="E40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3"/>
      <c r="B1" s="83" t="s">
        <v>25</v>
      </c>
      <c r="C1" s="83"/>
      <c r="D1" s="83"/>
      <c r="E1" s="83"/>
      <c r="F1" s="83"/>
      <c r="G1" s="83"/>
      <c r="H1" s="83"/>
      <c r="I1" s="83"/>
      <c r="J1" s="13"/>
    </row>
    <row r="2" spans="1:10" x14ac:dyDescent="0.15">
      <c r="A2" s="13"/>
      <c r="B2" s="83" t="s">
        <v>26</v>
      </c>
      <c r="C2" s="83"/>
      <c r="D2" s="83"/>
      <c r="E2" s="83"/>
      <c r="F2" s="83"/>
      <c r="G2" s="83"/>
      <c r="H2" s="83"/>
      <c r="I2" s="83"/>
      <c r="J2" s="13"/>
    </row>
    <row r="3" spans="1:10" ht="14" x14ac:dyDescent="0.15">
      <c r="A3" s="13"/>
      <c r="B3" s="84" t="s">
        <v>27</v>
      </c>
      <c r="C3" s="84"/>
      <c r="D3" s="84"/>
      <c r="E3" s="84"/>
      <c r="F3" s="84"/>
      <c r="G3" s="84"/>
      <c r="H3" s="84"/>
      <c r="I3" s="84"/>
      <c r="J3" s="13"/>
    </row>
    <row r="4" spans="1:10" x14ac:dyDescent="0.15">
      <c r="A4" s="27"/>
      <c r="B4" s="1"/>
      <c r="C4" s="1"/>
      <c r="D4" s="1"/>
      <c r="E4" s="1"/>
      <c r="F4" s="1"/>
      <c r="G4" s="1"/>
      <c r="H4" s="1"/>
      <c r="I4" s="1"/>
      <c r="J4" s="13"/>
    </row>
    <row r="5" spans="1:10" ht="16" x14ac:dyDescent="0.2">
      <c r="A5" s="13"/>
      <c r="B5" s="89"/>
      <c r="C5" s="89"/>
      <c r="D5" s="26" t="s">
        <v>29</v>
      </c>
      <c r="J5" s="13"/>
    </row>
    <row r="6" spans="1:10" x14ac:dyDescent="0.15">
      <c r="A6" s="13"/>
      <c r="B6" s="2" t="s">
        <v>4</v>
      </c>
      <c r="C6" s="3" t="s">
        <v>43</v>
      </c>
      <c r="D6" s="3"/>
      <c r="E6" s="2" t="s">
        <v>24</v>
      </c>
      <c r="F6" s="94">
        <v>46139</v>
      </c>
      <c r="G6" s="75"/>
      <c r="H6" s="75"/>
      <c r="I6" s="75"/>
      <c r="J6" s="13"/>
    </row>
    <row r="7" spans="1:10" x14ac:dyDescent="0.15">
      <c r="A7" s="13"/>
      <c r="B7" s="2" t="s">
        <v>5</v>
      </c>
      <c r="C7" s="71" t="s">
        <v>45</v>
      </c>
      <c r="D7" s="3"/>
      <c r="J7" s="13"/>
    </row>
    <row r="8" spans="1:10" x14ac:dyDescent="0.15">
      <c r="A8" s="13"/>
      <c r="B8" s="2"/>
      <c r="C8" s="3"/>
      <c r="D8" s="3"/>
      <c r="J8" s="13"/>
    </row>
    <row r="9" spans="1:10" ht="15" x14ac:dyDescent="0.15">
      <c r="A9" s="13"/>
      <c r="B9" s="17"/>
      <c r="C9" s="14" t="s">
        <v>1</v>
      </c>
      <c r="D9" s="14" t="s">
        <v>2</v>
      </c>
      <c r="E9" s="28" t="s">
        <v>3</v>
      </c>
      <c r="F9" s="78" t="s">
        <v>44</v>
      </c>
      <c r="G9" s="79"/>
      <c r="H9" s="79" t="str">
        <f>+C7</f>
        <v>LS</v>
      </c>
      <c r="I9" s="79"/>
      <c r="J9" s="13"/>
    </row>
    <row r="10" spans="1:10" x14ac:dyDescent="0.15">
      <c r="A10" s="13"/>
      <c r="B10" s="18" t="s">
        <v>0</v>
      </c>
      <c r="C10" s="19" t="s">
        <v>45</v>
      </c>
      <c r="D10" s="52" t="s">
        <v>46</v>
      </c>
      <c r="E10" s="54" t="s">
        <v>48</v>
      </c>
      <c r="F10" s="8">
        <f>IF($C10=$C$6,5,0)+IF($D10=$C$6,0,0)+IF($E10=$C$6,0,0)</f>
        <v>0</v>
      </c>
      <c r="G10" s="8"/>
      <c r="H10" s="7">
        <f>IF($C10=$C$7,5,0)+IF($D10=$C$7,0,0)+IF($E10=$C$7,0,0)</f>
        <v>5</v>
      </c>
      <c r="I10" s="9"/>
      <c r="J10" s="13"/>
    </row>
    <row r="11" spans="1:10" x14ac:dyDescent="0.15">
      <c r="A11" s="13"/>
      <c r="B11" s="20" t="s">
        <v>23</v>
      </c>
      <c r="C11" s="53"/>
      <c r="D11" s="52" t="s">
        <v>47</v>
      </c>
      <c r="E11" s="54" t="s">
        <v>49</v>
      </c>
      <c r="F11" s="1"/>
      <c r="G11" s="1"/>
      <c r="H11" s="10"/>
      <c r="I11" s="11"/>
      <c r="J11" s="13"/>
    </row>
    <row r="12" spans="1:10" x14ac:dyDescent="0.15">
      <c r="A12" s="13"/>
      <c r="B12" s="21" t="s">
        <v>33</v>
      </c>
      <c r="C12" s="22">
        <v>5.9351851851851848E-3</v>
      </c>
      <c r="D12" s="24"/>
      <c r="E12" s="30"/>
      <c r="F12" s="6"/>
      <c r="G12" s="32">
        <f>F10</f>
        <v>0</v>
      </c>
      <c r="H12" s="12"/>
      <c r="I12" s="34">
        <f>H10</f>
        <v>5</v>
      </c>
      <c r="J12" s="13"/>
    </row>
    <row r="13" spans="1:10" x14ac:dyDescent="0.15">
      <c r="A13" s="13"/>
      <c r="B13" s="18" t="s">
        <v>6</v>
      </c>
      <c r="C13" s="19" t="s">
        <v>43</v>
      </c>
      <c r="D13" s="19" t="s">
        <v>43</v>
      </c>
      <c r="E13" s="29" t="s">
        <v>45</v>
      </c>
      <c r="F13" s="1">
        <f>IF($C13=$C$6,5,0)+IF($D13=$C$6,3,0)+IF($E13=$C$6,1,0)</f>
        <v>8</v>
      </c>
      <c r="G13" s="33"/>
      <c r="H13" s="10">
        <f>IF($C13=$C$7,5,0)+IF($D13=$C$7,3,0)+IF($E13=$C$7,1,0)</f>
        <v>1</v>
      </c>
      <c r="I13" s="35"/>
      <c r="J13" s="13"/>
    </row>
    <row r="14" spans="1:10" x14ac:dyDescent="0.15">
      <c r="A14" s="13"/>
      <c r="B14" s="18"/>
      <c r="C14" s="52" t="s">
        <v>57</v>
      </c>
      <c r="D14" s="52" t="s">
        <v>58</v>
      </c>
      <c r="E14" s="54" t="s">
        <v>59</v>
      </c>
      <c r="F14" s="1"/>
      <c r="G14" s="33"/>
      <c r="H14" s="10"/>
      <c r="I14" s="35"/>
      <c r="J14" s="13"/>
    </row>
    <row r="15" spans="1:10" x14ac:dyDescent="0.15">
      <c r="A15" s="13"/>
      <c r="B15" s="23"/>
      <c r="C15" s="56">
        <v>16.2</v>
      </c>
      <c r="D15" s="56">
        <v>17.5</v>
      </c>
      <c r="E15" s="57">
        <v>18.3</v>
      </c>
      <c r="F15" s="6"/>
      <c r="G15" s="32">
        <f>F13+G12</f>
        <v>8</v>
      </c>
      <c r="H15" s="12"/>
      <c r="I15" s="34">
        <f>H13+I12</f>
        <v>6</v>
      </c>
      <c r="J15" s="13"/>
    </row>
    <row r="16" spans="1:10" x14ac:dyDescent="0.15">
      <c r="A16" s="13"/>
      <c r="B16" s="18" t="s">
        <v>7</v>
      </c>
      <c r="C16" s="19" t="s">
        <v>43</v>
      </c>
      <c r="D16" s="19" t="s">
        <v>43</v>
      </c>
      <c r="E16" s="10" t="s">
        <v>45</v>
      </c>
      <c r="F16" s="69">
        <f>IF($C16=$C$6,5,0)+IF($D16=$C$6,3,0)+IF($E16=$C$6,1,0)</f>
        <v>8</v>
      </c>
      <c r="G16" s="33"/>
      <c r="H16" s="10">
        <f>IF($C16=$C$7,5,0)+IF($D16=$C$7,3,0)+IF($E16=$C$7,1,0)</f>
        <v>1</v>
      </c>
      <c r="I16" s="35"/>
      <c r="J16" s="13"/>
    </row>
    <row r="17" spans="1:12" x14ac:dyDescent="0.15">
      <c r="A17" s="13"/>
      <c r="B17" s="18"/>
      <c r="C17" s="52" t="s">
        <v>66</v>
      </c>
      <c r="D17" s="52" t="s">
        <v>67</v>
      </c>
      <c r="E17" s="63" t="s">
        <v>68</v>
      </c>
      <c r="F17" s="70"/>
      <c r="G17" s="33"/>
      <c r="H17" s="10"/>
      <c r="I17" s="35"/>
      <c r="J17" s="13"/>
    </row>
    <row r="18" spans="1:12" x14ac:dyDescent="0.15">
      <c r="A18" s="13"/>
      <c r="B18" s="23"/>
      <c r="C18" s="56">
        <v>11.3</v>
      </c>
      <c r="D18" s="56">
        <v>11.4</v>
      </c>
      <c r="E18" s="62">
        <v>11.5</v>
      </c>
      <c r="F18" s="45"/>
      <c r="G18" s="32">
        <f>F16+G15</f>
        <v>16</v>
      </c>
      <c r="H18" s="12"/>
      <c r="I18" s="34">
        <f>H16+I15</f>
        <v>7</v>
      </c>
      <c r="J18" s="13"/>
    </row>
    <row r="19" spans="1:12" x14ac:dyDescent="0.15">
      <c r="A19" s="13"/>
      <c r="B19" s="18" t="s">
        <v>8</v>
      </c>
      <c r="C19" s="19" t="s">
        <v>45</v>
      </c>
      <c r="D19" s="19" t="s">
        <v>45</v>
      </c>
      <c r="E19" s="10" t="s">
        <v>43</v>
      </c>
      <c r="F19" s="70">
        <f>IF($C19=$C$6,5,0)+IF($D19=$C$6,3,0)+IF($E19=$C$6,1,0)</f>
        <v>1</v>
      </c>
      <c r="G19" s="33"/>
      <c r="H19" s="10">
        <f>IF($C19=$C$7,5,0)+IF($D19=$C$7,3,0)+IF($E19=$C$7,1,0)</f>
        <v>8</v>
      </c>
      <c r="I19" s="35"/>
      <c r="J19" s="13"/>
    </row>
    <row r="20" spans="1:12" x14ac:dyDescent="0.15">
      <c r="A20" s="13"/>
      <c r="B20" s="18"/>
      <c r="C20" s="52" t="s">
        <v>77</v>
      </c>
      <c r="D20" s="52" t="s">
        <v>46</v>
      </c>
      <c r="E20" s="63" t="s">
        <v>78</v>
      </c>
      <c r="F20" s="70"/>
      <c r="G20" s="33"/>
      <c r="H20" s="10"/>
      <c r="I20" s="35"/>
      <c r="J20" s="13"/>
    </row>
    <row r="21" spans="1:12" x14ac:dyDescent="0.15">
      <c r="A21" s="13"/>
      <c r="B21" s="23"/>
      <c r="C21" s="22">
        <v>3.228009259259259E-3</v>
      </c>
      <c r="D21" s="22">
        <v>3.2314814814814814E-3</v>
      </c>
      <c r="E21" s="64">
        <v>3.2581018518518519E-3</v>
      </c>
      <c r="F21" s="45"/>
      <c r="G21" s="32">
        <f>F19+G18</f>
        <v>17</v>
      </c>
      <c r="H21" s="12"/>
      <c r="I21" s="34">
        <f>H19+I18</f>
        <v>15</v>
      </c>
      <c r="J21" s="13"/>
    </row>
    <row r="22" spans="1:12" x14ac:dyDescent="0.15">
      <c r="A22" s="13"/>
      <c r="B22" s="18" t="s">
        <v>9</v>
      </c>
      <c r="C22" s="19" t="s">
        <v>45</v>
      </c>
      <c r="D22" s="19" t="s">
        <v>43</v>
      </c>
      <c r="E22" s="10" t="s">
        <v>43</v>
      </c>
      <c r="F22" s="70">
        <f>IF($C22=$C$6,5,0)+IF($D22=$C$6,3,0)+IF($E22=$C$6,1,0)</f>
        <v>4</v>
      </c>
      <c r="G22" s="33"/>
      <c r="H22" s="10">
        <f>IF($C22=$C$7,5,0)+IF($D22=$C$7,3,0)+IF($E22=$C$7,1,0)</f>
        <v>5</v>
      </c>
      <c r="I22" s="35"/>
      <c r="J22" s="13"/>
    </row>
    <row r="23" spans="1:12" x14ac:dyDescent="0.15">
      <c r="A23" s="13"/>
      <c r="B23" s="18"/>
      <c r="C23" s="52" t="s">
        <v>106</v>
      </c>
      <c r="D23" s="52" t="s">
        <v>107</v>
      </c>
      <c r="E23" s="63" t="s">
        <v>66</v>
      </c>
      <c r="F23" s="70"/>
      <c r="G23" s="33"/>
      <c r="H23" s="10"/>
      <c r="I23" s="35"/>
      <c r="J23" s="13"/>
      <c r="L23" s="68"/>
    </row>
    <row r="24" spans="1:12" x14ac:dyDescent="0.15">
      <c r="A24" s="13"/>
      <c r="B24" s="23"/>
      <c r="C24" s="56">
        <v>51.3</v>
      </c>
      <c r="D24" s="56">
        <v>51.8</v>
      </c>
      <c r="E24" s="62">
        <v>56.2</v>
      </c>
      <c r="F24" s="45"/>
      <c r="G24" s="32">
        <f>F22+G21</f>
        <v>21</v>
      </c>
      <c r="H24" s="12"/>
      <c r="I24" s="34">
        <f>H22+I21</f>
        <v>20</v>
      </c>
      <c r="J24" s="13"/>
    </row>
    <row r="25" spans="1:12" x14ac:dyDescent="0.15">
      <c r="A25" s="13"/>
      <c r="B25" s="18" t="s">
        <v>10</v>
      </c>
      <c r="C25" s="19" t="s">
        <v>43</v>
      </c>
      <c r="D25" s="52" t="s">
        <v>95</v>
      </c>
      <c r="E25" s="63" t="s">
        <v>97</v>
      </c>
      <c r="F25" s="70">
        <f>IF($C25=$C$6,5,0)+IF($D25=$C$6,0,0)+IF($E25=$C$6,0,0)</f>
        <v>5</v>
      </c>
      <c r="G25" s="33"/>
      <c r="H25" s="7">
        <f>IF($C25=$C$7,5,0)+IF($D25=$C$7,0,0)+IF($E25=$C$7,0,0)</f>
        <v>0</v>
      </c>
      <c r="I25" s="35"/>
      <c r="J25" s="13"/>
    </row>
    <row r="26" spans="1:12" x14ac:dyDescent="0.15">
      <c r="A26" s="13"/>
      <c r="B26" s="18"/>
      <c r="C26" s="53"/>
      <c r="D26" s="52" t="s">
        <v>96</v>
      </c>
      <c r="E26" s="63" t="s">
        <v>98</v>
      </c>
      <c r="F26" s="70"/>
      <c r="G26" s="33"/>
      <c r="H26" s="10"/>
      <c r="I26" s="35"/>
      <c r="J26" s="13"/>
    </row>
    <row r="27" spans="1:12" x14ac:dyDescent="0.15">
      <c r="A27" s="13"/>
      <c r="B27" s="23"/>
      <c r="C27" s="56">
        <v>48</v>
      </c>
      <c r="D27" s="24"/>
      <c r="E27" s="65"/>
      <c r="F27" s="45"/>
      <c r="G27" s="32">
        <f>F25+G24</f>
        <v>26</v>
      </c>
      <c r="H27" s="12"/>
      <c r="I27" s="34">
        <f>H25+I24</f>
        <v>20</v>
      </c>
      <c r="J27" s="13"/>
    </row>
    <row r="28" spans="1:12" x14ac:dyDescent="0.15">
      <c r="A28" s="13"/>
      <c r="B28" s="18" t="s">
        <v>11</v>
      </c>
      <c r="C28" s="19" t="s">
        <v>45</v>
      </c>
      <c r="D28" s="19" t="s">
        <v>43</v>
      </c>
      <c r="E28" s="10" t="s">
        <v>43</v>
      </c>
      <c r="F28" s="70">
        <f>IF($C28=$C$6,5,0)+IF($D28=$C$6,3,0)+IF($E28=$C$6,1,0)</f>
        <v>4</v>
      </c>
      <c r="G28" s="33"/>
      <c r="H28" s="10">
        <f>IF($C28=$C$7,5,0)+IF($D28=$C$7,3,0)+IF($E28=$C$7,1,0)</f>
        <v>5</v>
      </c>
      <c r="I28" s="35"/>
      <c r="J28" s="13"/>
    </row>
    <row r="29" spans="1:12" x14ac:dyDescent="0.15">
      <c r="A29" s="13"/>
      <c r="B29" s="18"/>
      <c r="C29" s="52" t="s">
        <v>59</v>
      </c>
      <c r="D29" s="52" t="s">
        <v>57</v>
      </c>
      <c r="E29" s="63" t="s">
        <v>58</v>
      </c>
      <c r="F29" s="70"/>
      <c r="G29" s="33"/>
      <c r="H29" s="10"/>
      <c r="I29" s="35"/>
      <c r="J29" s="13"/>
    </row>
    <row r="30" spans="1:12" x14ac:dyDescent="0.15">
      <c r="A30" s="13"/>
      <c r="B30" s="23"/>
      <c r="C30" s="56">
        <v>41.2</v>
      </c>
      <c r="D30" s="56">
        <v>41.6</v>
      </c>
      <c r="E30" s="62">
        <v>45.5</v>
      </c>
      <c r="F30" s="45"/>
      <c r="G30" s="32">
        <f>F28+G27</f>
        <v>30</v>
      </c>
      <c r="H30" s="12"/>
      <c r="I30" s="34">
        <f>H28+I27</f>
        <v>25</v>
      </c>
      <c r="J30" s="13"/>
    </row>
    <row r="31" spans="1:12" x14ac:dyDescent="0.15">
      <c r="A31" s="13"/>
      <c r="B31" s="18" t="s">
        <v>12</v>
      </c>
      <c r="C31" s="19" t="s">
        <v>43</v>
      </c>
      <c r="D31" s="19" t="s">
        <v>45</v>
      </c>
      <c r="E31" s="10" t="s">
        <v>45</v>
      </c>
      <c r="F31" s="70">
        <f>IF($C31=$C$6,5,0)+IF($D31=$C$6,3,0)+IF($E31=$C$6,1,0)</f>
        <v>5</v>
      </c>
      <c r="G31" s="33"/>
      <c r="H31" s="10">
        <f>IF($C31=$C$7,5,0)+IF($D31=$C$7,3,0)+IF($E31=$C$7,1,0)</f>
        <v>4</v>
      </c>
      <c r="I31" s="35"/>
      <c r="J31" s="13"/>
    </row>
    <row r="32" spans="1:12" x14ac:dyDescent="0.15">
      <c r="A32" s="13"/>
      <c r="B32" s="18"/>
      <c r="C32" s="52" t="s">
        <v>110</v>
      </c>
      <c r="D32" s="52" t="s">
        <v>111</v>
      </c>
      <c r="E32" s="63" t="s">
        <v>93</v>
      </c>
      <c r="F32" s="70"/>
      <c r="G32" s="33"/>
      <c r="H32" s="10"/>
      <c r="I32" s="35"/>
      <c r="J32" s="13"/>
    </row>
    <row r="33" spans="1:10" x14ac:dyDescent="0.15">
      <c r="A33" s="13"/>
      <c r="B33" s="23"/>
      <c r="C33" s="22">
        <v>1.4872685185185186E-3</v>
      </c>
      <c r="D33" s="22">
        <v>1.5393518518518519E-3</v>
      </c>
      <c r="E33" s="64">
        <v>1.5972222222222223E-3</v>
      </c>
      <c r="F33" s="45"/>
      <c r="G33" s="32">
        <f>F31+G30</f>
        <v>35</v>
      </c>
      <c r="H33" s="12"/>
      <c r="I33" s="34">
        <f>H31+I30</f>
        <v>29</v>
      </c>
      <c r="J33" s="13"/>
    </row>
    <row r="34" spans="1:10" x14ac:dyDescent="0.15">
      <c r="A34" s="13"/>
      <c r="B34" s="18" t="s">
        <v>13</v>
      </c>
      <c r="C34" s="19" t="s">
        <v>45</v>
      </c>
      <c r="D34" s="19" t="s">
        <v>43</v>
      </c>
      <c r="E34" s="10" t="s">
        <v>43</v>
      </c>
      <c r="F34" s="70">
        <f>IF($C34=$C$6,5,0)+IF($D34=$C$6,3,0)+IF($E34=$C$6,1,0)</f>
        <v>4</v>
      </c>
      <c r="G34" s="33"/>
      <c r="H34" s="10">
        <f>IF($C34=$C$7,5,0)+IF($D34=$C$7,3,0)+IF($E34=$C$7,1,0)</f>
        <v>5</v>
      </c>
      <c r="I34" s="35"/>
      <c r="J34" s="13"/>
    </row>
    <row r="35" spans="1:10" x14ac:dyDescent="0.15">
      <c r="A35" s="13"/>
      <c r="B35" s="18"/>
      <c r="C35" s="52" t="s">
        <v>68</v>
      </c>
      <c r="D35" s="52" t="s">
        <v>66</v>
      </c>
      <c r="E35" s="63" t="s">
        <v>124</v>
      </c>
      <c r="F35" s="70"/>
      <c r="G35" s="33"/>
      <c r="H35" s="10"/>
      <c r="I35" s="35"/>
      <c r="J35" s="13"/>
    </row>
    <row r="36" spans="1:10" x14ac:dyDescent="0.15">
      <c r="A36" s="13"/>
      <c r="B36" s="23"/>
      <c r="C36" s="56">
        <v>23</v>
      </c>
      <c r="D36" s="56">
        <v>23</v>
      </c>
      <c r="E36" s="62">
        <v>23.8</v>
      </c>
      <c r="F36" s="45"/>
      <c r="G36" s="32">
        <f>F34+G33</f>
        <v>39</v>
      </c>
      <c r="H36" s="12"/>
      <c r="I36" s="34">
        <f>H34+I33</f>
        <v>34</v>
      </c>
      <c r="J36" s="13"/>
    </row>
    <row r="37" spans="1:10" x14ac:dyDescent="0.15">
      <c r="A37" s="13"/>
      <c r="B37" s="18" t="s">
        <v>14</v>
      </c>
      <c r="C37" s="19" t="s">
        <v>43</v>
      </c>
      <c r="D37" s="19" t="s">
        <v>45</v>
      </c>
      <c r="E37" s="10" t="s">
        <v>45</v>
      </c>
      <c r="F37" s="70">
        <f>IF($C37=$C$6,5,0)+IF($D37=$C$6,3,0)+IF($E37=$C$6,1,0)</f>
        <v>5</v>
      </c>
      <c r="G37" s="33"/>
      <c r="H37" s="10">
        <f>IF($C37=$C$7,5,0)+IF($D37=$C$7,3,0)+IF($E37=$C$7,1,0)</f>
        <v>4</v>
      </c>
      <c r="I37" s="35"/>
      <c r="J37" s="13"/>
    </row>
    <row r="38" spans="1:10" x14ac:dyDescent="0.15">
      <c r="A38" s="13"/>
      <c r="B38" s="18"/>
      <c r="C38" s="59" t="s">
        <v>148</v>
      </c>
      <c r="D38" s="59" t="s">
        <v>49</v>
      </c>
      <c r="E38" s="66" t="s">
        <v>149</v>
      </c>
      <c r="F38" s="70"/>
      <c r="G38" s="33"/>
      <c r="H38" s="10"/>
      <c r="I38" s="35"/>
      <c r="J38" s="13"/>
    </row>
    <row r="39" spans="1:10" x14ac:dyDescent="0.15">
      <c r="A39" s="13"/>
      <c r="B39" s="23"/>
      <c r="C39" s="60">
        <v>7.3576388888888893E-3</v>
      </c>
      <c r="D39" s="60">
        <v>7.6481481481481478E-3</v>
      </c>
      <c r="E39" s="98" t="s">
        <v>163</v>
      </c>
      <c r="F39" s="45"/>
      <c r="G39" s="32">
        <f>F37+G36</f>
        <v>44</v>
      </c>
      <c r="H39" s="12"/>
      <c r="I39" s="34">
        <f>H37+I36</f>
        <v>38</v>
      </c>
      <c r="J39" s="13"/>
    </row>
    <row r="40" spans="1:10" x14ac:dyDescent="0.15">
      <c r="A40" s="13"/>
      <c r="B40" s="18" t="s">
        <v>15</v>
      </c>
      <c r="C40" s="59" t="s">
        <v>43</v>
      </c>
      <c r="D40" s="59" t="s">
        <v>57</v>
      </c>
      <c r="E40" s="66" t="s">
        <v>110</v>
      </c>
      <c r="F40" s="70">
        <f>IF($C40=$C$6,5,0)+IF($D40=$C$6,0,0)+IF($E40=$C$6,0,0)</f>
        <v>5</v>
      </c>
      <c r="G40" s="33"/>
      <c r="H40" s="7">
        <f>IF($C40=$C$7,5,0)+IF($D40=$C$7,0,0)+IF($E40=$C$7,0,0)</f>
        <v>0</v>
      </c>
      <c r="I40" s="35"/>
      <c r="J40" s="13"/>
    </row>
    <row r="41" spans="1:10" x14ac:dyDescent="0.15">
      <c r="A41" s="13"/>
      <c r="B41" s="18"/>
      <c r="C41" s="61"/>
      <c r="D41" s="52" t="s">
        <v>156</v>
      </c>
      <c r="E41" s="63" t="s">
        <v>107</v>
      </c>
      <c r="F41" s="70"/>
      <c r="G41" s="33"/>
      <c r="H41" s="10"/>
      <c r="I41" s="35"/>
      <c r="J41" s="13"/>
    </row>
    <row r="42" spans="1:10" x14ac:dyDescent="0.15">
      <c r="A42" s="13"/>
      <c r="B42" s="23"/>
      <c r="C42" s="60">
        <v>2.4976851851851853E-3</v>
      </c>
      <c r="D42" s="25"/>
      <c r="E42" s="67"/>
      <c r="F42" s="45"/>
      <c r="G42" s="32">
        <f>F40+G39</f>
        <v>49</v>
      </c>
      <c r="H42" s="12"/>
      <c r="I42" s="34">
        <f>H40+I39</f>
        <v>38</v>
      </c>
      <c r="J42" s="13"/>
    </row>
    <row r="43" spans="1:10" x14ac:dyDescent="0.15">
      <c r="A43" s="13"/>
      <c r="B43" s="18" t="s">
        <v>16</v>
      </c>
      <c r="C43" s="19" t="s">
        <v>43</v>
      </c>
      <c r="D43" s="19" t="s">
        <v>45</v>
      </c>
      <c r="E43" s="10" t="s">
        <v>43</v>
      </c>
      <c r="F43" s="70">
        <f>IF($C43=$C$6,5,0)+IF($D43=$C$6,3,0)+IF($E43=$C$6,1,0)</f>
        <v>6</v>
      </c>
      <c r="G43" s="33"/>
      <c r="H43" s="10">
        <f>IF($C43=$C$7,5,0)+IF($D43=$C$7,3,0)+IF($E43=$C$7,1,0)</f>
        <v>3</v>
      </c>
      <c r="I43" s="35"/>
      <c r="J43" s="13"/>
    </row>
    <row r="44" spans="1:10" x14ac:dyDescent="0.15">
      <c r="A44" s="13"/>
      <c r="B44" s="18"/>
      <c r="C44" s="52" t="s">
        <v>57</v>
      </c>
      <c r="D44" s="52" t="s">
        <v>145</v>
      </c>
      <c r="E44" s="63" t="s">
        <v>58</v>
      </c>
      <c r="F44" s="70"/>
      <c r="G44" s="33"/>
      <c r="H44" s="10"/>
      <c r="I44" s="35"/>
      <c r="J44" s="13"/>
    </row>
    <row r="45" spans="1:10" x14ac:dyDescent="0.15">
      <c r="A45" s="13"/>
      <c r="B45" s="23"/>
      <c r="C45" s="56" t="s">
        <v>144</v>
      </c>
      <c r="D45" s="56" t="s">
        <v>146</v>
      </c>
      <c r="E45" s="62" t="s">
        <v>147</v>
      </c>
      <c r="F45" s="45"/>
      <c r="G45" s="32">
        <f>F43+G42</f>
        <v>55</v>
      </c>
      <c r="H45" s="12"/>
      <c r="I45" s="34">
        <f>H43+I42</f>
        <v>41</v>
      </c>
      <c r="J45" s="13"/>
    </row>
    <row r="46" spans="1:10" x14ac:dyDescent="0.15">
      <c r="A46" s="13"/>
      <c r="B46" s="18" t="s">
        <v>17</v>
      </c>
      <c r="C46" s="19" t="s">
        <v>45</v>
      </c>
      <c r="D46" s="19" t="s">
        <v>43</v>
      </c>
      <c r="E46" s="10" t="s">
        <v>45</v>
      </c>
      <c r="F46" s="70">
        <f>IF($C46=$C$6,5,0)+IF($D46=$C$6,3,0)+IF($E46=$C$6,1,0)</f>
        <v>3</v>
      </c>
      <c r="G46" s="33"/>
      <c r="H46" s="10">
        <f>IF($C46=$C$7,5,0)+IF($D46=$C$7,3,0)+IF($E46=$C$7,1,0)</f>
        <v>6</v>
      </c>
      <c r="I46" s="35"/>
      <c r="J46" s="13"/>
    </row>
    <row r="47" spans="1:10" x14ac:dyDescent="0.15">
      <c r="A47" s="13"/>
      <c r="B47" s="18"/>
      <c r="C47" s="52" t="s">
        <v>60</v>
      </c>
      <c r="D47" s="52" t="s">
        <v>62</v>
      </c>
      <c r="E47" s="63" t="s">
        <v>65</v>
      </c>
      <c r="F47" s="70"/>
      <c r="G47" s="33"/>
      <c r="H47" s="10"/>
      <c r="I47" s="35"/>
      <c r="J47" s="13"/>
    </row>
    <row r="48" spans="1:10" x14ac:dyDescent="0.15">
      <c r="A48" s="13"/>
      <c r="B48" s="23"/>
      <c r="C48" s="56" t="s">
        <v>61</v>
      </c>
      <c r="D48" s="56" t="s">
        <v>63</v>
      </c>
      <c r="E48" s="62" t="s">
        <v>64</v>
      </c>
      <c r="F48" s="45"/>
      <c r="G48" s="32">
        <f>F46+G45</f>
        <v>58</v>
      </c>
      <c r="H48" s="12"/>
      <c r="I48" s="34">
        <f>H46+I45</f>
        <v>47</v>
      </c>
      <c r="J48" s="13"/>
    </row>
    <row r="49" spans="1:14" x14ac:dyDescent="0.15">
      <c r="A49" s="13"/>
      <c r="B49" s="18" t="s">
        <v>18</v>
      </c>
      <c r="C49" s="19" t="s">
        <v>43</v>
      </c>
      <c r="D49" s="19" t="s">
        <v>45</v>
      </c>
      <c r="E49" s="10" t="s">
        <v>45</v>
      </c>
      <c r="F49" s="70">
        <f>IF($C49=$C$6,5,0)+IF($D49=$C$6,3,0)+IF($E49=$C$6,1,0)</f>
        <v>5</v>
      </c>
      <c r="G49" s="33"/>
      <c r="H49" s="10">
        <f>IF($C49=$C$7,5,0)+IF($D49=$C$7,3,0)+IF($E49=$C$7,1,0)</f>
        <v>4</v>
      </c>
      <c r="I49" s="35"/>
      <c r="J49" s="13"/>
    </row>
    <row r="50" spans="1:14" x14ac:dyDescent="0.15">
      <c r="A50" s="13"/>
      <c r="B50" s="18"/>
      <c r="C50" s="52" t="s">
        <v>131</v>
      </c>
      <c r="D50" s="52" t="s">
        <v>133</v>
      </c>
      <c r="E50" s="63"/>
      <c r="F50" s="70"/>
      <c r="G50" s="33"/>
      <c r="H50" s="10"/>
      <c r="I50" s="35"/>
      <c r="J50" s="13"/>
    </row>
    <row r="51" spans="1:14" x14ac:dyDescent="0.15">
      <c r="A51" s="13"/>
      <c r="B51" s="23"/>
      <c r="C51" s="56" t="s">
        <v>132</v>
      </c>
      <c r="D51" s="56" t="s">
        <v>134</v>
      </c>
      <c r="E51" s="62"/>
      <c r="F51" s="45"/>
      <c r="G51" s="32">
        <f>F49+G48</f>
        <v>63</v>
      </c>
      <c r="H51" s="12"/>
      <c r="I51" s="34">
        <f>H49+I48</f>
        <v>51</v>
      </c>
      <c r="J51" s="13"/>
    </row>
    <row r="52" spans="1:14" x14ac:dyDescent="0.15">
      <c r="A52" s="13"/>
      <c r="B52" s="18" t="s">
        <v>19</v>
      </c>
      <c r="C52" s="19" t="s">
        <v>45</v>
      </c>
      <c r="D52" s="19" t="s">
        <v>45</v>
      </c>
      <c r="E52" s="10" t="s">
        <v>45</v>
      </c>
      <c r="F52" s="70">
        <f>IF($C52=$C$6,5,0)+IF($D52=$C$6,3,0)+IF($E52=$C$6,1,0)</f>
        <v>0</v>
      </c>
      <c r="G52" s="33"/>
      <c r="H52" s="10">
        <f>IF($C52=$C$7,5,0)+IF($D52=$C$7,3,0)+IF($E52=$C$7,1,0)</f>
        <v>9</v>
      </c>
      <c r="I52" s="35"/>
      <c r="J52" s="13"/>
    </row>
    <row r="53" spans="1:14" ht="14" thickBot="1" x14ac:dyDescent="0.2">
      <c r="A53" s="13"/>
      <c r="B53" s="18"/>
      <c r="C53" s="52" t="s">
        <v>135</v>
      </c>
      <c r="D53" s="52" t="s">
        <v>137</v>
      </c>
      <c r="E53" s="63" t="s">
        <v>139</v>
      </c>
      <c r="F53" s="70"/>
      <c r="G53" s="33"/>
      <c r="H53" s="10"/>
      <c r="I53" s="35"/>
      <c r="J53" s="13"/>
    </row>
    <row r="54" spans="1:14" x14ac:dyDescent="0.15">
      <c r="A54" s="13"/>
      <c r="B54" s="23"/>
      <c r="C54" s="56" t="s">
        <v>136</v>
      </c>
      <c r="D54" s="56" t="s">
        <v>138</v>
      </c>
      <c r="E54" s="62" t="s">
        <v>140</v>
      </c>
      <c r="F54" s="45"/>
      <c r="G54" s="32">
        <f>F52+G51</f>
        <v>63</v>
      </c>
      <c r="H54" s="12"/>
      <c r="I54" s="34">
        <f>H52+I51</f>
        <v>60</v>
      </c>
      <c r="J54" s="13"/>
      <c r="L54" s="72" t="s">
        <v>42</v>
      </c>
      <c r="M54" s="73"/>
      <c r="N54" s="74"/>
    </row>
    <row r="55" spans="1:14" x14ac:dyDescent="0.15">
      <c r="A55" s="13"/>
      <c r="B55" s="18" t="s">
        <v>20</v>
      </c>
      <c r="C55" s="19" t="s">
        <v>43</v>
      </c>
      <c r="D55" s="19" t="s">
        <v>45</v>
      </c>
      <c r="E55" s="10" t="s">
        <v>45</v>
      </c>
      <c r="F55" s="70">
        <f>IF($C55=$C$6,5,0)+IF($D55=$C$6,3,0)+IF($E55=$C$6,1,0)</f>
        <v>5</v>
      </c>
      <c r="G55" s="33"/>
      <c r="H55" s="10">
        <f>IF($C55=$C$7,5,0)+IF($D55=$C$7,3,0)+IF($E55=$C$7,1,0)</f>
        <v>4</v>
      </c>
      <c r="I55" s="35"/>
      <c r="J55" s="13"/>
      <c r="L55" s="46"/>
      <c r="M55" s="44" t="str">
        <f>F64</f>
        <v>Coc</v>
      </c>
      <c r="N55" s="47" t="str">
        <f>H64</f>
        <v>LS</v>
      </c>
    </row>
    <row r="56" spans="1:14" x14ac:dyDescent="0.15">
      <c r="A56" s="13"/>
      <c r="B56" s="18"/>
      <c r="C56" s="52" t="s">
        <v>101</v>
      </c>
      <c r="D56" s="52" t="s">
        <v>160</v>
      </c>
      <c r="E56" s="63" t="s">
        <v>117</v>
      </c>
      <c r="F56" s="70"/>
      <c r="G56" s="33"/>
      <c r="H56" s="10"/>
      <c r="I56" s="35"/>
      <c r="J56" s="13"/>
      <c r="L56" s="46" t="s">
        <v>35</v>
      </c>
      <c r="M56" s="17">
        <f>F10+F13+F16+F19+F22+F25+F28+F31+F34+F37+F40</f>
        <v>49</v>
      </c>
      <c r="N56" s="48">
        <f>H10+H13+H16+H19+H22+H25+H28+H31+H34+H37+H40</f>
        <v>38</v>
      </c>
    </row>
    <row r="57" spans="1:14" x14ac:dyDescent="0.15">
      <c r="A57" s="13"/>
      <c r="B57" s="23"/>
      <c r="C57" s="56" t="s">
        <v>159</v>
      </c>
      <c r="D57" s="56" t="s">
        <v>161</v>
      </c>
      <c r="E57" s="62" t="s">
        <v>158</v>
      </c>
      <c r="F57" s="45"/>
      <c r="G57" s="32">
        <f>F55+G54</f>
        <v>68</v>
      </c>
      <c r="H57" s="12"/>
      <c r="I57" s="34">
        <f>H55+I54</f>
        <v>64</v>
      </c>
      <c r="J57" s="13"/>
      <c r="L57" s="46" t="s">
        <v>36</v>
      </c>
      <c r="M57" s="17">
        <f>F43+F46+F49+F52+F55+F58+F61</f>
        <v>25</v>
      </c>
      <c r="N57" s="48">
        <f>H43+H46+H49+H52+H55+H58+H61</f>
        <v>38</v>
      </c>
    </row>
    <row r="58" spans="1:14" x14ac:dyDescent="0.15">
      <c r="A58" s="13"/>
      <c r="B58" s="18" t="s">
        <v>21</v>
      </c>
      <c r="C58" s="19" t="s">
        <v>45</v>
      </c>
      <c r="D58" s="19" t="s">
        <v>43</v>
      </c>
      <c r="E58" s="10" t="s">
        <v>45</v>
      </c>
      <c r="F58" s="70">
        <f>IF($C58=$C$6,5,0)+IF($D58=$C$6,3,0)+IF($E58=$C$6,1,0)</f>
        <v>3</v>
      </c>
      <c r="G58" s="33"/>
      <c r="H58" s="10">
        <f>IF($C58=$C$7,5,0)+IF($D58=$C$7,3,0)+IF($E58=$C$7,1,0)</f>
        <v>6</v>
      </c>
      <c r="I58" s="35"/>
      <c r="J58" s="13"/>
      <c r="L58" s="46" t="s">
        <v>37</v>
      </c>
      <c r="M58" s="17">
        <f>F10+F19+F31+F37</f>
        <v>11</v>
      </c>
      <c r="N58" s="48">
        <f>H10+H19+H31+H37</f>
        <v>21</v>
      </c>
    </row>
    <row r="59" spans="1:14" x14ac:dyDescent="0.15">
      <c r="A59" s="13"/>
      <c r="B59" s="18"/>
      <c r="C59" s="52" t="s">
        <v>99</v>
      </c>
      <c r="D59" s="52" t="s">
        <v>101</v>
      </c>
      <c r="E59" s="63" t="s">
        <v>103</v>
      </c>
      <c r="F59" s="70"/>
      <c r="G59" s="33"/>
      <c r="H59" s="10"/>
      <c r="I59" s="35"/>
      <c r="J59" s="13"/>
      <c r="L59" s="46" t="s">
        <v>38</v>
      </c>
      <c r="M59" s="17">
        <f>F13+F16+F22+F25+F28+F34+F40</f>
        <v>38</v>
      </c>
      <c r="N59" s="48">
        <f>H13+H16+H22+H25+H28+H34+H40</f>
        <v>17</v>
      </c>
    </row>
    <row r="60" spans="1:14" x14ac:dyDescent="0.15">
      <c r="A60" s="13"/>
      <c r="B60" s="23"/>
      <c r="C60" s="56" t="s">
        <v>100</v>
      </c>
      <c r="D60" s="56" t="s">
        <v>102</v>
      </c>
      <c r="E60" s="62" t="s">
        <v>104</v>
      </c>
      <c r="F60" s="45"/>
      <c r="G60" s="32">
        <f>F58+G57</f>
        <v>71</v>
      </c>
      <c r="H60" s="12"/>
      <c r="I60" s="34">
        <f>H58+I57</f>
        <v>70</v>
      </c>
      <c r="J60" s="13"/>
      <c r="L60" s="46" t="s">
        <v>41</v>
      </c>
      <c r="M60" s="17">
        <f>F10+F25+F40</f>
        <v>10</v>
      </c>
      <c r="N60" s="48">
        <f>H10+H25+H40</f>
        <v>5</v>
      </c>
    </row>
    <row r="61" spans="1:14" x14ac:dyDescent="0.15">
      <c r="A61" s="13"/>
      <c r="B61" s="18" t="s">
        <v>22</v>
      </c>
      <c r="C61" s="19" t="s">
        <v>45</v>
      </c>
      <c r="D61" s="19" t="s">
        <v>43</v>
      </c>
      <c r="E61" s="10" t="s">
        <v>45</v>
      </c>
      <c r="F61" s="70">
        <f>IF($C61=$C$6,5,0)+IF($D61=$C$6,3,0)+IF($E61=$C$6,1,0)</f>
        <v>3</v>
      </c>
      <c r="G61" s="33"/>
      <c r="H61" s="10">
        <f>IF($C61=$C$7,5,0)+IF($D61=$C$7,3,0)+IF($E61=$C$7,1,0)</f>
        <v>6</v>
      </c>
      <c r="I61" s="35"/>
      <c r="J61" s="13"/>
      <c r="L61" s="46" t="s">
        <v>39</v>
      </c>
      <c r="M61" s="17">
        <f>F43+F46+F49+F52</f>
        <v>14</v>
      </c>
      <c r="N61" s="48">
        <f>H43+H46+H49+H52</f>
        <v>22</v>
      </c>
    </row>
    <row r="62" spans="1:14" ht="14" thickBot="1" x14ac:dyDescent="0.2">
      <c r="A62" s="13"/>
      <c r="B62" s="18"/>
      <c r="C62" s="52" t="s">
        <v>115</v>
      </c>
      <c r="D62" s="52" t="s">
        <v>117</v>
      </c>
      <c r="E62" s="54" t="s">
        <v>103</v>
      </c>
      <c r="F62" s="1"/>
      <c r="G62" s="33"/>
      <c r="H62" s="10"/>
      <c r="I62" s="35"/>
      <c r="J62" s="13"/>
      <c r="L62" s="49" t="s">
        <v>40</v>
      </c>
      <c r="M62" s="50">
        <f>F55+F58+F61</f>
        <v>11</v>
      </c>
      <c r="N62" s="51">
        <f>H55+H58+H61</f>
        <v>16</v>
      </c>
    </row>
    <row r="63" spans="1:14" ht="14" thickBot="1" x14ac:dyDescent="0.2">
      <c r="A63" s="13"/>
      <c r="B63" s="23"/>
      <c r="C63" s="56" t="s">
        <v>116</v>
      </c>
      <c r="D63" s="56" t="s">
        <v>118</v>
      </c>
      <c r="E63" s="54" t="s">
        <v>119</v>
      </c>
      <c r="F63" s="1"/>
      <c r="G63" s="32">
        <f>F61+G60</f>
        <v>74</v>
      </c>
      <c r="H63" s="10"/>
      <c r="I63" s="34">
        <f>H61+I60</f>
        <v>76</v>
      </c>
      <c r="J63" s="13"/>
    </row>
    <row r="64" spans="1:14" ht="15.75" customHeight="1" thickTop="1" x14ac:dyDescent="0.2">
      <c r="E64" s="90" t="s">
        <v>30</v>
      </c>
      <c r="F64" s="92" t="str">
        <f>F9</f>
        <v>Coc</v>
      </c>
      <c r="G64" s="92"/>
      <c r="H64" s="92" t="str">
        <f>+H9</f>
        <v>LS</v>
      </c>
      <c r="I64" s="93"/>
      <c r="K64" t="s">
        <v>34</v>
      </c>
    </row>
    <row r="65" spans="1:11" ht="17" thickBot="1" x14ac:dyDescent="0.25">
      <c r="E65" s="91"/>
      <c r="F65" s="95">
        <f>G63</f>
        <v>74</v>
      </c>
      <c r="G65" s="95"/>
      <c r="H65" s="95">
        <f>I63</f>
        <v>76</v>
      </c>
      <c r="I65" s="96"/>
      <c r="K65" s="1">
        <f>F65+H65</f>
        <v>150</v>
      </c>
    </row>
    <row r="66" spans="1:11" ht="14" thickTop="1" x14ac:dyDescent="0.15"/>
    <row r="67" spans="1:11" ht="22" x14ac:dyDescent="0.3">
      <c r="A67" s="5"/>
      <c r="B67" s="4" t="s">
        <v>31</v>
      </c>
      <c r="C67" s="80" t="s">
        <v>162</v>
      </c>
      <c r="D67" s="80"/>
      <c r="E67" s="81" t="s">
        <v>32</v>
      </c>
      <c r="F67" s="81"/>
      <c r="G67" s="82">
        <v>0.26319444444444445</v>
      </c>
      <c r="H67" s="82"/>
      <c r="I67" s="82"/>
      <c r="J67" s="82"/>
    </row>
  </sheetData>
  <mergeCells count="16">
    <mergeCell ref="E67:F67"/>
    <mergeCell ref="C67:D67"/>
    <mergeCell ref="G67:J67"/>
    <mergeCell ref="B3:I3"/>
    <mergeCell ref="B5:C5"/>
    <mergeCell ref="F6:I6"/>
    <mergeCell ref="F9:G9"/>
    <mergeCell ref="H9:I9"/>
    <mergeCell ref="F65:G65"/>
    <mergeCell ref="H65:I65"/>
    <mergeCell ref="L54:N54"/>
    <mergeCell ref="B1:I1"/>
    <mergeCell ref="B2:I2"/>
    <mergeCell ref="E64:E65"/>
    <mergeCell ref="F64:G64"/>
    <mergeCell ref="H64:I64"/>
  </mergeCells>
  <phoneticPr fontId="0" type="noConversion"/>
  <dataValidations count="2">
    <dataValidation type="list" showInputMessage="1" showErrorMessage="1" sqref="C16:E16 C13:E13 C10 C25 C19:E19 C37:E37 C22:E22 C28:E28 C31:E31 C34:E34 C40 C43:E43 C46:E46 C49:E49 C52:E52 C55:E55 C58:E58 C61:E61" xr:uid="{00000000-0002-0000-0000-000000000000}">
      <formula1>$C$5:$C$7</formula1>
    </dataValidation>
    <dataValidation showInputMessage="1" showErrorMessage="1" sqref="D40:E40 D25:E25 D10:E10" xr:uid="{00000000-0002-0000-0000-000001000000}"/>
  </dataValidations>
  <printOptions horizontalCentered="1"/>
  <pageMargins left="0.25" right="0.25" top="1" bottom="1" header="0.5" footer="0.5"/>
  <pageSetup scale="75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N67"/>
  <sheetViews>
    <sheetView topLeftCell="A18" zoomScale="190" zoomScaleNormal="190" workbookViewId="0">
      <selection activeCell="D40" sqref="D40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5"/>
      <c r="B1" s="83" t="s">
        <v>25</v>
      </c>
      <c r="C1" s="83"/>
      <c r="D1" s="83"/>
      <c r="E1" s="83"/>
      <c r="F1" s="83"/>
      <c r="G1" s="83"/>
      <c r="H1" s="83"/>
      <c r="I1" s="83"/>
      <c r="J1" s="15"/>
    </row>
    <row r="2" spans="1:10" x14ac:dyDescent="0.15">
      <c r="A2" s="15"/>
      <c r="B2" s="83" t="s">
        <v>26</v>
      </c>
      <c r="C2" s="83"/>
      <c r="D2" s="83"/>
      <c r="E2" s="83"/>
      <c r="F2" s="83"/>
      <c r="G2" s="83"/>
      <c r="H2" s="83"/>
      <c r="I2" s="83"/>
      <c r="J2" s="15"/>
    </row>
    <row r="3" spans="1:10" ht="14" x14ac:dyDescent="0.15">
      <c r="A3" s="15"/>
      <c r="B3" s="84" t="s">
        <v>27</v>
      </c>
      <c r="C3" s="84"/>
      <c r="D3" s="84"/>
      <c r="E3" s="84"/>
      <c r="F3" s="84"/>
      <c r="G3" s="84"/>
      <c r="H3" s="84"/>
      <c r="I3" s="84"/>
      <c r="J3" s="15"/>
    </row>
    <row r="4" spans="1:10" x14ac:dyDescent="0.15">
      <c r="A4" s="16"/>
      <c r="B4" s="1"/>
      <c r="C4" s="1"/>
      <c r="D4" s="1"/>
      <c r="E4" s="1"/>
      <c r="F4" s="1"/>
      <c r="G4" s="1"/>
      <c r="H4" s="1"/>
      <c r="I4" s="1"/>
      <c r="J4" s="15"/>
    </row>
    <row r="5" spans="1:10" ht="16" x14ac:dyDescent="0.2">
      <c r="A5" s="15"/>
      <c r="B5" s="89"/>
      <c r="C5" s="89"/>
      <c r="D5" s="26" t="s">
        <v>28</v>
      </c>
      <c r="J5" s="15"/>
    </row>
    <row r="6" spans="1:10" x14ac:dyDescent="0.15">
      <c r="A6" s="15"/>
      <c r="B6" s="2" t="s">
        <v>4</v>
      </c>
      <c r="C6" s="3" t="s">
        <v>43</v>
      </c>
      <c r="D6" s="3"/>
      <c r="E6" s="2" t="s">
        <v>24</v>
      </c>
      <c r="F6" s="75">
        <v>46139</v>
      </c>
      <c r="G6" s="75"/>
      <c r="H6" s="75"/>
      <c r="I6" s="75"/>
      <c r="J6" s="15"/>
    </row>
    <row r="7" spans="1:10" x14ac:dyDescent="0.15">
      <c r="A7" s="15"/>
      <c r="B7" s="2" t="s">
        <v>5</v>
      </c>
      <c r="C7" s="71" t="s">
        <v>45</v>
      </c>
      <c r="D7" s="3"/>
      <c r="J7" s="15"/>
    </row>
    <row r="8" spans="1:10" x14ac:dyDescent="0.15">
      <c r="A8" s="15"/>
      <c r="B8" s="2"/>
      <c r="C8" s="3"/>
      <c r="D8" s="3"/>
      <c r="J8" s="15"/>
    </row>
    <row r="9" spans="1:10" ht="15" x14ac:dyDescent="0.15">
      <c r="A9" s="15"/>
      <c r="B9" s="17"/>
      <c r="C9" s="14" t="s">
        <v>1</v>
      </c>
      <c r="D9" s="14" t="s">
        <v>2</v>
      </c>
      <c r="E9" s="28" t="s">
        <v>3</v>
      </c>
      <c r="F9" s="78" t="s">
        <v>44</v>
      </c>
      <c r="G9" s="79"/>
      <c r="H9" s="79" t="str">
        <f>C7</f>
        <v>LS</v>
      </c>
      <c r="I9" s="79"/>
      <c r="J9" s="15"/>
    </row>
    <row r="10" spans="1:10" x14ac:dyDescent="0.15">
      <c r="A10" s="15"/>
      <c r="B10" s="18" t="s">
        <v>0</v>
      </c>
      <c r="C10" s="19" t="s">
        <v>45</v>
      </c>
      <c r="D10" s="52" t="s">
        <v>50</v>
      </c>
      <c r="E10" s="54" t="s">
        <v>52</v>
      </c>
      <c r="F10" s="7">
        <f>IF($C10=$C$6,5,0)+IF($D10=$C$6,0,0)+IF($E10=$C$6,0,0)</f>
        <v>0</v>
      </c>
      <c r="G10" s="36"/>
      <c r="H10" s="7">
        <f>IF($C10=$C$7,5,0)+IF($D10=$C$7,0,0)+IF($E10=$C$7,0,0)</f>
        <v>5</v>
      </c>
      <c r="I10" s="40"/>
      <c r="J10" s="15"/>
    </row>
    <row r="11" spans="1:10" x14ac:dyDescent="0.15">
      <c r="A11" s="15"/>
      <c r="B11" s="20" t="s">
        <v>23</v>
      </c>
      <c r="C11" s="53"/>
      <c r="D11" s="52" t="s">
        <v>51</v>
      </c>
      <c r="E11" s="54" t="s">
        <v>53</v>
      </c>
      <c r="F11" s="1"/>
      <c r="G11" s="37"/>
      <c r="H11" s="10"/>
      <c r="I11" s="41"/>
      <c r="J11" s="15"/>
    </row>
    <row r="12" spans="1:10" x14ac:dyDescent="0.15">
      <c r="A12" s="15"/>
      <c r="B12" s="21" t="s">
        <v>33</v>
      </c>
      <c r="C12" s="22">
        <v>8.5196759259259253E-3</v>
      </c>
      <c r="D12" s="24"/>
      <c r="E12" s="30"/>
      <c r="F12" s="6"/>
      <c r="G12" s="38">
        <f>F10</f>
        <v>0</v>
      </c>
      <c r="H12" s="12"/>
      <c r="I12" s="42">
        <f>H10</f>
        <v>5</v>
      </c>
      <c r="J12" s="15"/>
    </row>
    <row r="13" spans="1:10" x14ac:dyDescent="0.15">
      <c r="A13" s="15"/>
      <c r="B13" s="18" t="s">
        <v>6</v>
      </c>
      <c r="C13" s="19" t="s">
        <v>45</v>
      </c>
      <c r="D13" s="19" t="s">
        <v>45</v>
      </c>
      <c r="E13" s="29" t="s">
        <v>43</v>
      </c>
      <c r="F13" s="1">
        <f>IF($C13=$C$6,5,0)+IF($D13=$C$6,3,0)+IF($E13=$C$6,1,0)</f>
        <v>1</v>
      </c>
      <c r="G13" s="39"/>
      <c r="H13" s="10">
        <f>IF($C13=$C$7,5,0)+IF($D13=$C$7,3,0)+IF($E13=$C$7,1,0)</f>
        <v>8</v>
      </c>
      <c r="I13" s="43"/>
      <c r="J13" s="15"/>
    </row>
    <row r="14" spans="1:10" x14ac:dyDescent="0.15">
      <c r="A14" s="15"/>
      <c r="B14" s="18"/>
      <c r="C14" s="52" t="s">
        <v>54</v>
      </c>
      <c r="D14" s="52" t="s">
        <v>56</v>
      </c>
      <c r="E14" s="54" t="s">
        <v>55</v>
      </c>
      <c r="F14" s="1"/>
      <c r="G14" s="39"/>
      <c r="H14" s="10"/>
      <c r="I14" s="43"/>
      <c r="J14" s="15"/>
    </row>
    <row r="15" spans="1:10" x14ac:dyDescent="0.15">
      <c r="A15" s="15"/>
      <c r="B15" s="23"/>
      <c r="C15" s="56">
        <v>14.7</v>
      </c>
      <c r="D15" s="56">
        <v>16.3</v>
      </c>
      <c r="E15" s="57">
        <v>17.2</v>
      </c>
      <c r="F15" s="6"/>
      <c r="G15" s="38">
        <f>F13+G12</f>
        <v>1</v>
      </c>
      <c r="H15" s="12"/>
      <c r="I15" s="42">
        <f>H13+I12</f>
        <v>13</v>
      </c>
      <c r="J15" s="15"/>
    </row>
    <row r="16" spans="1:10" x14ac:dyDescent="0.15">
      <c r="A16" s="15"/>
      <c r="B16" s="18" t="s">
        <v>7</v>
      </c>
      <c r="C16" s="19" t="s">
        <v>43</v>
      </c>
      <c r="D16" s="19" t="s">
        <v>45</v>
      </c>
      <c r="E16" s="29" t="s">
        <v>45</v>
      </c>
      <c r="F16" s="1">
        <f>IF($C16=$C$6,5,0)+IF($D16=$C$6,3,0)+IF($E16=$C$6,1,0)</f>
        <v>5</v>
      </c>
      <c r="G16" s="39"/>
      <c r="H16" s="10">
        <f>IF($C16=$C$7,5,0)+IF($D16=$C$7,3,0)+IF($E16=$C$7,1,0)</f>
        <v>4</v>
      </c>
      <c r="I16" s="43"/>
      <c r="J16" s="15"/>
    </row>
    <row r="17" spans="1:10" x14ac:dyDescent="0.15">
      <c r="A17" s="15"/>
      <c r="B17" s="18"/>
      <c r="C17" s="52" t="s">
        <v>75</v>
      </c>
      <c r="D17" s="52" t="s">
        <v>56</v>
      </c>
      <c r="E17" s="54" t="s">
        <v>76</v>
      </c>
      <c r="F17" s="1"/>
      <c r="G17" s="39"/>
      <c r="H17" s="10"/>
      <c r="I17" s="43"/>
      <c r="J17" s="15"/>
    </row>
    <row r="18" spans="1:10" x14ac:dyDescent="0.15">
      <c r="A18" s="15"/>
      <c r="B18" s="23"/>
      <c r="C18" s="56">
        <v>12.8</v>
      </c>
      <c r="D18" s="56">
        <v>13</v>
      </c>
      <c r="E18" s="57">
        <v>13.9</v>
      </c>
      <c r="F18" s="6"/>
      <c r="G18" s="38">
        <f>F16+G15</f>
        <v>6</v>
      </c>
      <c r="H18" s="12"/>
      <c r="I18" s="42">
        <f>H16+I15</f>
        <v>17</v>
      </c>
      <c r="J18" s="15"/>
    </row>
    <row r="19" spans="1:10" x14ac:dyDescent="0.15">
      <c r="A19" s="15"/>
      <c r="B19" s="18" t="s">
        <v>8</v>
      </c>
      <c r="C19" s="19" t="s">
        <v>43</v>
      </c>
      <c r="D19" s="19" t="s">
        <v>45</v>
      </c>
      <c r="E19" s="29" t="s">
        <v>45</v>
      </c>
      <c r="F19" s="1">
        <f>IF($C19=$C$6,5,0)+IF($D19=$C$6,3,0)+IF($E19=$C$6,1,0)</f>
        <v>5</v>
      </c>
      <c r="G19" s="39"/>
      <c r="H19" s="10">
        <f>IF($C19=$C$7,5,0)+IF($D19=$C$7,3,0)+IF($E19=$C$7,1,0)</f>
        <v>4</v>
      </c>
      <c r="I19" s="43"/>
      <c r="J19" s="15"/>
    </row>
    <row r="20" spans="1:10" x14ac:dyDescent="0.15">
      <c r="A20" s="15"/>
      <c r="B20" s="18"/>
      <c r="C20" s="52" t="s">
        <v>79</v>
      </c>
      <c r="D20" s="52" t="s">
        <v>80</v>
      </c>
      <c r="E20" s="54" t="s">
        <v>81</v>
      </c>
      <c r="F20" s="1"/>
      <c r="G20" s="39"/>
      <c r="H20" s="10"/>
      <c r="I20" s="43"/>
      <c r="J20" s="15"/>
    </row>
    <row r="21" spans="1:10" x14ac:dyDescent="0.15">
      <c r="A21" s="15"/>
      <c r="B21" s="23"/>
      <c r="C21" s="22">
        <v>3.6342592592592594E-3</v>
      </c>
      <c r="D21" s="22">
        <v>4.3043981481481475E-3</v>
      </c>
      <c r="E21" s="31">
        <v>4.3067129629629636E-3</v>
      </c>
      <c r="F21" s="6"/>
      <c r="G21" s="38">
        <f>F19+G18</f>
        <v>11</v>
      </c>
      <c r="H21" s="12"/>
      <c r="I21" s="42">
        <f>H19+I18</f>
        <v>21</v>
      </c>
      <c r="J21" s="15"/>
    </row>
    <row r="22" spans="1:10" x14ac:dyDescent="0.15">
      <c r="A22" s="15"/>
      <c r="B22" s="18" t="s">
        <v>9</v>
      </c>
      <c r="C22" s="19" t="s">
        <v>43</v>
      </c>
      <c r="D22" s="19" t="s">
        <v>45</v>
      </c>
      <c r="E22" s="29" t="s">
        <v>43</v>
      </c>
      <c r="F22" s="1">
        <f>IF($C22=$C$6,5,0)+IF($D22=$C$6,3,0)+IF($E22=$C$6,1,0)</f>
        <v>6</v>
      </c>
      <c r="G22" s="39"/>
      <c r="H22" s="10">
        <f>IF($C22=$C$7,5,0)+IF($D22=$C$7,3,0)+IF($E22=$C$7,1,0)</f>
        <v>3</v>
      </c>
      <c r="I22" s="43"/>
      <c r="J22" s="15"/>
    </row>
    <row r="23" spans="1:10" x14ac:dyDescent="0.15">
      <c r="A23" s="15"/>
      <c r="B23" s="18"/>
      <c r="C23" s="52" t="s">
        <v>75</v>
      </c>
      <c r="D23" s="52" t="s">
        <v>108</v>
      </c>
      <c r="E23" s="54" t="s">
        <v>109</v>
      </c>
      <c r="F23" s="1"/>
      <c r="G23" s="39"/>
      <c r="H23" s="10"/>
      <c r="I23" s="43"/>
      <c r="J23" s="15"/>
    </row>
    <row r="24" spans="1:10" x14ac:dyDescent="0.15">
      <c r="A24" s="15"/>
      <c r="B24" s="23"/>
      <c r="C24" s="22">
        <v>59.7</v>
      </c>
      <c r="D24" s="22">
        <v>7.1527777777777779E-4</v>
      </c>
      <c r="E24" s="64">
        <v>7.7893518518518513E-4</v>
      </c>
      <c r="F24" s="45"/>
      <c r="G24" s="38">
        <f>F22+G21</f>
        <v>17</v>
      </c>
      <c r="H24" s="12"/>
      <c r="I24" s="42">
        <f>H22+I21</f>
        <v>24</v>
      </c>
      <c r="J24" s="15"/>
    </row>
    <row r="25" spans="1:10" x14ac:dyDescent="0.15">
      <c r="A25" s="15"/>
      <c r="B25" s="18" t="s">
        <v>10</v>
      </c>
      <c r="C25" s="19" t="s">
        <v>45</v>
      </c>
      <c r="D25" s="52" t="s">
        <v>93</v>
      </c>
      <c r="E25" s="54" t="s">
        <v>94</v>
      </c>
      <c r="F25" s="1">
        <f>IF($C25=$C$6,5,0)+IF($D25=$C$6,3,0)+IF($E25=$C$6,1,0)</f>
        <v>0</v>
      </c>
      <c r="G25" s="39"/>
      <c r="H25" s="7">
        <f>IF($C25=$C$7,5,0)+IF($D25=$C$7,0,0)+IF($E25=$C$7,0,0)</f>
        <v>5</v>
      </c>
      <c r="I25" s="43"/>
      <c r="J25" s="15"/>
    </row>
    <row r="26" spans="1:10" x14ac:dyDescent="0.15">
      <c r="A26" s="15"/>
      <c r="B26" s="18"/>
      <c r="C26" s="53"/>
      <c r="D26" s="52" t="s">
        <v>76</v>
      </c>
      <c r="E26" s="54" t="s">
        <v>56</v>
      </c>
      <c r="F26" s="1"/>
      <c r="G26" s="39"/>
      <c r="H26" s="10"/>
      <c r="I26" s="43"/>
      <c r="J26" s="15"/>
    </row>
    <row r="27" spans="1:10" x14ac:dyDescent="0.15">
      <c r="A27" s="15"/>
      <c r="B27" s="23"/>
      <c r="C27" s="55" t="s">
        <v>105</v>
      </c>
      <c r="D27" s="24"/>
      <c r="E27" s="30"/>
      <c r="F27" s="6"/>
      <c r="G27" s="38">
        <f>F25+G24</f>
        <v>17</v>
      </c>
      <c r="H27" s="12"/>
      <c r="I27" s="42">
        <f>H25+I24</f>
        <v>29</v>
      </c>
      <c r="J27" s="15"/>
    </row>
    <row r="28" spans="1:10" x14ac:dyDescent="0.15">
      <c r="A28" s="15"/>
      <c r="B28" s="18" t="s">
        <v>11</v>
      </c>
      <c r="C28" s="19" t="s">
        <v>45</v>
      </c>
      <c r="D28" s="19" t="s">
        <v>43</v>
      </c>
      <c r="E28" s="29" t="s">
        <v>45</v>
      </c>
      <c r="F28" s="1">
        <f>IF($C28=$C$6,5,0)+IF($D28=$C$6,3,0)+IF($E28=$C$6,1,0)</f>
        <v>3</v>
      </c>
      <c r="G28" s="39"/>
      <c r="H28" s="10">
        <f>IF($C28=$C$7,5,0)+IF($D28=$C$7,3,0)+IF($E28=$C$7,1,0)</f>
        <v>6</v>
      </c>
      <c r="I28" s="43"/>
      <c r="J28" s="15"/>
    </row>
    <row r="29" spans="1:10" x14ac:dyDescent="0.15">
      <c r="A29" s="15"/>
      <c r="B29" s="18"/>
      <c r="C29" s="52" t="s">
        <v>54</v>
      </c>
      <c r="D29" s="52" t="s">
        <v>55</v>
      </c>
      <c r="E29" s="54" t="s">
        <v>114</v>
      </c>
      <c r="F29" s="1"/>
      <c r="G29" s="39"/>
      <c r="H29" s="10"/>
      <c r="I29" s="43"/>
      <c r="J29" s="15"/>
    </row>
    <row r="30" spans="1:10" x14ac:dyDescent="0.15">
      <c r="A30" s="15"/>
      <c r="B30" s="23"/>
      <c r="C30" s="56">
        <v>48.6</v>
      </c>
      <c r="D30" s="56">
        <v>51.8</v>
      </c>
      <c r="E30" s="97">
        <v>7.0601851851851847E-4</v>
      </c>
      <c r="F30" s="6"/>
      <c r="G30" s="38">
        <f>F28+G27</f>
        <v>20</v>
      </c>
      <c r="H30" s="12"/>
      <c r="I30" s="42">
        <f>H28+I27</f>
        <v>35</v>
      </c>
      <c r="J30" s="15"/>
    </row>
    <row r="31" spans="1:10" x14ac:dyDescent="0.15">
      <c r="A31" s="15"/>
      <c r="B31" s="18" t="s">
        <v>12</v>
      </c>
      <c r="C31" s="19" t="s">
        <v>43</v>
      </c>
      <c r="D31" s="19" t="s">
        <v>45</v>
      </c>
      <c r="E31" s="29" t="s">
        <v>45</v>
      </c>
      <c r="F31" s="1">
        <f>IF($C31=$C$6,5,0)+IF($D31=$C$6,3,0)+IF($E31=$C$6,1,0)</f>
        <v>5</v>
      </c>
      <c r="G31" s="39"/>
      <c r="H31" s="10">
        <f>IF($C31=$C$7,5,0)+IF($D31=$C$7,3,0)+IF($E31=$C$7,1,0)</f>
        <v>4</v>
      </c>
      <c r="I31" s="43"/>
      <c r="J31" s="15"/>
    </row>
    <row r="32" spans="1:10" x14ac:dyDescent="0.15">
      <c r="A32" s="15"/>
      <c r="B32" s="18"/>
      <c r="C32" s="52" t="s">
        <v>79</v>
      </c>
      <c r="D32" s="52" t="s">
        <v>112</v>
      </c>
      <c r="E32" s="54" t="s">
        <v>113</v>
      </c>
      <c r="F32" s="1"/>
      <c r="G32" s="39"/>
      <c r="H32" s="10"/>
      <c r="I32" s="43"/>
      <c r="J32" s="15"/>
    </row>
    <row r="33" spans="1:10" x14ac:dyDescent="0.15">
      <c r="A33" s="15"/>
      <c r="B33" s="23"/>
      <c r="C33" s="22">
        <v>1.7048611111111112E-3</v>
      </c>
      <c r="D33" s="22">
        <v>1.8287037037037037E-3</v>
      </c>
      <c r="E33" s="31">
        <v>1.8518518518518519E-3</v>
      </c>
      <c r="F33" s="6"/>
      <c r="G33" s="38">
        <f>F31+G30</f>
        <v>25</v>
      </c>
      <c r="H33" s="12"/>
      <c r="I33" s="42">
        <f>H31+I30</f>
        <v>39</v>
      </c>
      <c r="J33" s="15"/>
    </row>
    <row r="34" spans="1:10" x14ac:dyDescent="0.15">
      <c r="A34" s="15"/>
      <c r="B34" s="18" t="s">
        <v>13</v>
      </c>
      <c r="C34" s="19" t="s">
        <v>43</v>
      </c>
      <c r="D34" s="19" t="s">
        <v>45</v>
      </c>
      <c r="E34" s="29" t="s">
        <v>45</v>
      </c>
      <c r="F34" s="1">
        <f>IF($C34=$C$6,5,0)+IF($D34=$C$6,3,0)+IF($E34=$C$6,1,0)</f>
        <v>5</v>
      </c>
      <c r="G34" s="39"/>
      <c r="H34" s="10">
        <f>IF($C34=$C$7,5,0)+IF($D34=$C$7,3,0)+IF($E34=$C$7,1,0)</f>
        <v>4</v>
      </c>
      <c r="I34" s="43"/>
      <c r="J34" s="15"/>
    </row>
    <row r="35" spans="1:10" x14ac:dyDescent="0.15">
      <c r="A35" s="15"/>
      <c r="B35" s="18"/>
      <c r="C35" s="52" t="s">
        <v>125</v>
      </c>
      <c r="D35" s="52" t="s">
        <v>126</v>
      </c>
      <c r="E35" s="54" t="s">
        <v>127</v>
      </c>
      <c r="F35" s="1"/>
      <c r="G35" s="39"/>
      <c r="H35" s="10"/>
      <c r="I35" s="43"/>
      <c r="J35" s="15"/>
    </row>
    <row r="36" spans="1:10" x14ac:dyDescent="0.15">
      <c r="A36" s="15"/>
      <c r="B36" s="23"/>
      <c r="C36" s="56">
        <v>25.8</v>
      </c>
      <c r="D36" s="56">
        <v>26</v>
      </c>
      <c r="E36" s="57">
        <v>27.8</v>
      </c>
      <c r="F36" s="6"/>
      <c r="G36" s="38">
        <f>F34+G33</f>
        <v>30</v>
      </c>
      <c r="H36" s="12"/>
      <c r="I36" s="42">
        <f>H34+I33</f>
        <v>43</v>
      </c>
      <c r="J36" s="15"/>
    </row>
    <row r="37" spans="1:10" x14ac:dyDescent="0.15">
      <c r="A37" s="15"/>
      <c r="B37" s="18" t="s">
        <v>14</v>
      </c>
      <c r="C37" s="19" t="s">
        <v>45</v>
      </c>
      <c r="D37" s="19" t="s">
        <v>43</v>
      </c>
      <c r="E37" s="10" t="s">
        <v>45</v>
      </c>
      <c r="F37" s="69">
        <f>IF($C37=$C$6,5,0)+IF($D37=$C$6,3,0)+IF($E37=$C$6,1,0)</f>
        <v>3</v>
      </c>
      <c r="G37" s="39"/>
      <c r="H37" s="10">
        <f>IF($C37=$C$7,5,0)+IF($D37=$C$7,3,0)+IF($E37=$C$7,1,0)</f>
        <v>6</v>
      </c>
      <c r="I37" s="43"/>
      <c r="J37" s="15"/>
    </row>
    <row r="38" spans="1:10" x14ac:dyDescent="0.15">
      <c r="A38" s="15"/>
      <c r="B38" s="18"/>
      <c r="C38" s="52" t="s">
        <v>150</v>
      </c>
      <c r="D38" s="52" t="s">
        <v>151</v>
      </c>
      <c r="E38" s="63" t="s">
        <v>152</v>
      </c>
      <c r="F38" s="70"/>
      <c r="G38" s="39"/>
      <c r="H38" s="10"/>
      <c r="I38" s="43"/>
      <c r="J38" s="15"/>
    </row>
    <row r="39" spans="1:10" x14ac:dyDescent="0.15">
      <c r="A39" s="15"/>
      <c r="B39" s="23"/>
      <c r="C39" s="22">
        <v>8.6377314814814806E-3</v>
      </c>
      <c r="D39" s="22">
        <v>8.6168981481481478E-3</v>
      </c>
      <c r="E39" s="64">
        <v>8.9606481481481481E-3</v>
      </c>
      <c r="F39" s="45"/>
      <c r="G39" s="38">
        <f>F37+G36</f>
        <v>33</v>
      </c>
      <c r="H39" s="12"/>
      <c r="I39" s="42">
        <f>H37+I36</f>
        <v>49</v>
      </c>
      <c r="J39" s="15"/>
    </row>
    <row r="40" spans="1:10" x14ac:dyDescent="0.15">
      <c r="A40" s="15"/>
      <c r="B40" s="18" t="s">
        <v>15</v>
      </c>
      <c r="C40" s="19" t="s">
        <v>43</v>
      </c>
      <c r="D40" s="52" t="s">
        <v>75</v>
      </c>
      <c r="E40" s="63" t="s">
        <v>79</v>
      </c>
      <c r="F40" s="70">
        <f>IF($C40=$C$6,5,0)+IF($D40=$C$6,3,0)+IF($E40=$C$6,1,0)</f>
        <v>5</v>
      </c>
      <c r="G40" s="39"/>
      <c r="H40" s="7">
        <f>IF($C40=$C$7,5,0)+IF($D40=$C$7,0,0)+IF($E40=$C$7,0,0)</f>
        <v>0</v>
      </c>
      <c r="I40" s="43"/>
      <c r="J40" s="15"/>
    </row>
    <row r="41" spans="1:10" x14ac:dyDescent="0.15">
      <c r="A41" s="15"/>
      <c r="B41" s="18"/>
      <c r="C41" s="53"/>
      <c r="D41" s="52" t="s">
        <v>55</v>
      </c>
      <c r="E41" s="63" t="s">
        <v>157</v>
      </c>
      <c r="F41" s="70"/>
      <c r="G41" s="39"/>
      <c r="H41" s="10"/>
      <c r="I41" s="43"/>
      <c r="J41" s="15"/>
    </row>
    <row r="42" spans="1:10" x14ac:dyDescent="0.15">
      <c r="A42" s="15"/>
      <c r="B42" s="23"/>
      <c r="C42" s="22">
        <v>3.0023148148148144E-3</v>
      </c>
      <c r="D42" s="25"/>
      <c r="E42" s="67"/>
      <c r="F42" s="45"/>
      <c r="G42" s="38">
        <f>F40+G39</f>
        <v>38</v>
      </c>
      <c r="H42" s="12"/>
      <c r="I42" s="42">
        <f>H40+I39</f>
        <v>49</v>
      </c>
      <c r="J42" s="15"/>
    </row>
    <row r="43" spans="1:10" x14ac:dyDescent="0.15">
      <c r="A43" s="15"/>
      <c r="B43" s="18" t="s">
        <v>16</v>
      </c>
      <c r="C43" s="19" t="s">
        <v>45</v>
      </c>
      <c r="D43" s="19" t="s">
        <v>45</v>
      </c>
      <c r="E43" s="10" t="s">
        <v>45</v>
      </c>
      <c r="F43" s="70">
        <f>IF($C43=$C$6,5,0)+IF($D43=$C$6,3,0)+IF($E43=$C$6,1,0)</f>
        <v>0</v>
      </c>
      <c r="G43" s="39"/>
      <c r="H43" s="10">
        <f>IF($C43=$C$7,5,0)+IF($D43=$C$7,3,0)+IF($E43=$C$7,1,0)</f>
        <v>9</v>
      </c>
      <c r="I43" s="43"/>
      <c r="J43" s="15"/>
    </row>
    <row r="44" spans="1:10" x14ac:dyDescent="0.15">
      <c r="A44" s="15"/>
      <c r="B44" s="18"/>
      <c r="C44" s="52" t="s">
        <v>87</v>
      </c>
      <c r="D44" s="52" t="s">
        <v>89</v>
      </c>
      <c r="E44" s="63" t="s">
        <v>91</v>
      </c>
      <c r="F44" s="70"/>
      <c r="G44" s="39"/>
      <c r="H44" s="10"/>
      <c r="I44" s="43"/>
      <c r="J44" s="15"/>
    </row>
    <row r="45" spans="1:10" x14ac:dyDescent="0.15">
      <c r="A45" s="15"/>
      <c r="B45" s="23"/>
      <c r="C45" s="56" t="s">
        <v>88</v>
      </c>
      <c r="D45" s="56" t="s">
        <v>90</v>
      </c>
      <c r="E45" s="62" t="s">
        <v>92</v>
      </c>
      <c r="F45" s="45"/>
      <c r="G45" s="38">
        <f>F43+G42</f>
        <v>38</v>
      </c>
      <c r="H45" s="12"/>
      <c r="I45" s="42">
        <f>H43+I42</f>
        <v>58</v>
      </c>
      <c r="J45" s="15"/>
    </row>
    <row r="46" spans="1:10" x14ac:dyDescent="0.15">
      <c r="A46" s="15"/>
      <c r="B46" s="18" t="s">
        <v>17</v>
      </c>
      <c r="C46" s="19" t="s">
        <v>45</v>
      </c>
      <c r="D46" s="19" t="s">
        <v>45</v>
      </c>
      <c r="E46" s="10" t="s">
        <v>45</v>
      </c>
      <c r="F46" s="70">
        <f>IF($C46=$C$6,5,0)+IF($D46=$C$6,3,0)+IF($E46=$C$6,1,0)</f>
        <v>0</v>
      </c>
      <c r="G46" s="39"/>
      <c r="H46" s="10">
        <f>IF($C46=$C$7,5,0)+IF($D46=$C$7,3,0)+IF($E46=$C$7,1,0)</f>
        <v>9</v>
      </c>
      <c r="I46" s="43"/>
      <c r="J46" s="15"/>
    </row>
    <row r="47" spans="1:10" x14ac:dyDescent="0.15">
      <c r="A47" s="15"/>
      <c r="B47" s="18"/>
      <c r="C47" s="52" t="s">
        <v>87</v>
      </c>
      <c r="D47" s="52" t="s">
        <v>91</v>
      </c>
      <c r="E47" s="63" t="s">
        <v>84</v>
      </c>
      <c r="F47" s="70"/>
      <c r="G47" s="39"/>
      <c r="H47" s="10"/>
      <c r="I47" s="43"/>
      <c r="J47" s="15"/>
    </row>
    <row r="48" spans="1:10" x14ac:dyDescent="0.15">
      <c r="A48" s="15"/>
      <c r="B48" s="23"/>
      <c r="C48" s="56" t="s">
        <v>128</v>
      </c>
      <c r="D48" s="56" t="s">
        <v>129</v>
      </c>
      <c r="E48" s="62" t="s">
        <v>130</v>
      </c>
      <c r="F48" s="45"/>
      <c r="G48" s="38">
        <f>F46+G45</f>
        <v>38</v>
      </c>
      <c r="H48" s="12"/>
      <c r="I48" s="42">
        <f>H46+I45</f>
        <v>67</v>
      </c>
      <c r="J48" s="15"/>
    </row>
    <row r="49" spans="1:14" x14ac:dyDescent="0.15">
      <c r="A49" s="15"/>
      <c r="B49" s="18" t="s">
        <v>18</v>
      </c>
      <c r="C49" s="19" t="s">
        <v>45</v>
      </c>
      <c r="D49" s="19" t="s">
        <v>45</v>
      </c>
      <c r="E49" s="10" t="s">
        <v>43</v>
      </c>
      <c r="F49" s="70">
        <f>IF($C49=$C$6,5,0)+IF($D49=$C$6,3,0)+IF($E49=$C$6,1,0)</f>
        <v>1</v>
      </c>
      <c r="G49" s="39"/>
      <c r="H49" s="10">
        <f>IF($C49=$C$7,5,0)+IF($D49=$C$7,3,0)+IF($E49=$C$7,1,0)</f>
        <v>8</v>
      </c>
      <c r="I49" s="43"/>
      <c r="J49" s="15"/>
    </row>
    <row r="50" spans="1:14" x14ac:dyDescent="0.15">
      <c r="A50" s="15"/>
      <c r="B50" s="18"/>
      <c r="C50" s="52" t="s">
        <v>82</v>
      </c>
      <c r="D50" s="52" t="s">
        <v>84</v>
      </c>
      <c r="E50" s="63" t="s">
        <v>55</v>
      </c>
      <c r="F50" s="70"/>
      <c r="G50" s="39"/>
      <c r="H50" s="10"/>
      <c r="I50" s="43"/>
      <c r="J50" s="15"/>
    </row>
    <row r="51" spans="1:14" x14ac:dyDescent="0.15">
      <c r="A51" s="15"/>
      <c r="B51" s="23"/>
      <c r="C51" s="56" t="s">
        <v>83</v>
      </c>
      <c r="D51" s="56" t="s">
        <v>85</v>
      </c>
      <c r="E51" s="62" t="s">
        <v>86</v>
      </c>
      <c r="F51" s="45"/>
      <c r="G51" s="38">
        <f>F49+G48</f>
        <v>39</v>
      </c>
      <c r="H51" s="12"/>
      <c r="I51" s="42">
        <f>H49+I48</f>
        <v>75</v>
      </c>
      <c r="J51" s="15"/>
    </row>
    <row r="52" spans="1:14" x14ac:dyDescent="0.15">
      <c r="A52" s="15"/>
      <c r="B52" s="18" t="s">
        <v>19</v>
      </c>
      <c r="C52" s="19" t="s">
        <v>45</v>
      </c>
      <c r="D52" s="19" t="s">
        <v>45</v>
      </c>
      <c r="E52" s="10"/>
      <c r="F52" s="70">
        <f>IF($C52=$C$6,5,0)+IF($D52=$C$6,3,0)+IF($E52=$C$6,1,0)</f>
        <v>0</v>
      </c>
      <c r="G52" s="39"/>
      <c r="H52" s="10">
        <f>IF($C52=$C$7,5,0)+IF($D52=$C$7,3,0)+IF($E52=$C$7,1,0)</f>
        <v>8</v>
      </c>
      <c r="I52" s="43"/>
      <c r="J52" s="15"/>
    </row>
    <row r="53" spans="1:14" ht="14" thickBot="1" x14ac:dyDescent="0.2">
      <c r="A53" s="15"/>
      <c r="B53" s="18"/>
      <c r="C53" s="52" t="s">
        <v>141</v>
      </c>
      <c r="D53" s="52" t="s">
        <v>142</v>
      </c>
      <c r="E53" s="10"/>
      <c r="F53" s="70"/>
      <c r="G53" s="39"/>
      <c r="H53" s="10"/>
      <c r="I53" s="43"/>
      <c r="J53" s="15"/>
    </row>
    <row r="54" spans="1:14" x14ac:dyDescent="0.15">
      <c r="A54" s="15"/>
      <c r="B54" s="23"/>
      <c r="C54" s="58" t="s">
        <v>136</v>
      </c>
      <c r="D54" s="56" t="s">
        <v>143</v>
      </c>
      <c r="E54" s="12"/>
      <c r="F54" s="45"/>
      <c r="G54" s="38">
        <f>F52+G51</f>
        <v>39</v>
      </c>
      <c r="H54" s="12"/>
      <c r="I54" s="42">
        <f>H52+I51</f>
        <v>83</v>
      </c>
      <c r="J54" s="15"/>
      <c r="L54" s="72" t="s">
        <v>42</v>
      </c>
      <c r="M54" s="73"/>
      <c r="N54" s="74"/>
    </row>
    <row r="55" spans="1:14" x14ac:dyDescent="0.15">
      <c r="A55" s="15"/>
      <c r="B55" s="18" t="s">
        <v>20</v>
      </c>
      <c r="C55" s="19" t="s">
        <v>45</v>
      </c>
      <c r="D55" s="19" t="s">
        <v>45</v>
      </c>
      <c r="E55" s="10" t="s">
        <v>43</v>
      </c>
      <c r="F55" s="70">
        <f>IF($C55=$C$6,5,0)+IF($D55=$C$6,3,0)+IF($E55=$C$6,1,0)</f>
        <v>1</v>
      </c>
      <c r="G55" s="39"/>
      <c r="H55" s="10">
        <f>IF($C55=$C$7,5,0)+IF($D55=$C$7,3,0)+IF($E55=$C$7,1,0)</f>
        <v>8</v>
      </c>
      <c r="I55" s="43"/>
      <c r="J55" s="15"/>
      <c r="L55" s="46"/>
      <c r="M55" s="44" t="str">
        <f>F64</f>
        <v>Coc</v>
      </c>
      <c r="N55" s="47" t="str">
        <f>H64</f>
        <v>LS</v>
      </c>
    </row>
    <row r="56" spans="1:14" x14ac:dyDescent="0.15">
      <c r="A56" s="15"/>
      <c r="B56" s="18"/>
      <c r="C56" s="52" t="s">
        <v>69</v>
      </c>
      <c r="D56" s="52" t="s">
        <v>71</v>
      </c>
      <c r="E56" s="63" t="s">
        <v>73</v>
      </c>
      <c r="F56" s="70"/>
      <c r="G56" s="39"/>
      <c r="H56" s="10"/>
      <c r="I56" s="43"/>
      <c r="J56" s="15"/>
      <c r="L56" s="46" t="s">
        <v>35</v>
      </c>
      <c r="M56" s="17">
        <f>F10+F13+F16+F19+F22+F25+F28+F31+F34+F37+F40</f>
        <v>38</v>
      </c>
      <c r="N56" s="48">
        <f>H10+H13+H16+H19+H22+H25+H28+H31+H34+H37+H40</f>
        <v>49</v>
      </c>
    </row>
    <row r="57" spans="1:14" x14ac:dyDescent="0.15">
      <c r="A57" s="15"/>
      <c r="B57" s="23"/>
      <c r="C57" s="56" t="s">
        <v>70</v>
      </c>
      <c r="D57" s="56" t="s">
        <v>72</v>
      </c>
      <c r="E57" s="62" t="s">
        <v>74</v>
      </c>
      <c r="F57" s="45"/>
      <c r="G57" s="38">
        <f>F55+G54</f>
        <v>40</v>
      </c>
      <c r="H57" s="12"/>
      <c r="I57" s="42">
        <f>H55+I54</f>
        <v>91</v>
      </c>
      <c r="J57" s="15"/>
      <c r="L57" s="46" t="s">
        <v>36</v>
      </c>
      <c r="M57" s="17">
        <f>F43+F46+F49+F52+F55+F58+F61</f>
        <v>4</v>
      </c>
      <c r="N57" s="48">
        <f>H43+H46+H49+H52+H55+H58+H61</f>
        <v>58</v>
      </c>
    </row>
    <row r="58" spans="1:14" x14ac:dyDescent="0.15">
      <c r="A58" s="15"/>
      <c r="B58" s="18" t="s">
        <v>21</v>
      </c>
      <c r="C58" s="19" t="s">
        <v>45</v>
      </c>
      <c r="D58" s="19" t="s">
        <v>45</v>
      </c>
      <c r="E58" s="10" t="s">
        <v>43</v>
      </c>
      <c r="F58" s="70">
        <f>IF($C58=$C$6,5,0)+IF($D58=$C$6,3,0)+IF($E58=$C$6,1,0)</f>
        <v>1</v>
      </c>
      <c r="G58" s="39"/>
      <c r="H58" s="10">
        <f>IF($C58=$C$7,5,0)+IF($D58=$C$7,3,0)+IF($E58=$C$7,1,0)</f>
        <v>8</v>
      </c>
      <c r="I58" s="43"/>
      <c r="J58" s="15"/>
      <c r="L58" s="46" t="s">
        <v>37</v>
      </c>
      <c r="M58" s="17">
        <f>F10+F19+F31+F37</f>
        <v>13</v>
      </c>
      <c r="N58" s="48">
        <f>H10+H19+H31+H37</f>
        <v>19</v>
      </c>
    </row>
    <row r="59" spans="1:14" x14ac:dyDescent="0.15">
      <c r="A59" s="15"/>
      <c r="B59" s="18"/>
      <c r="C59" s="52" t="s">
        <v>71</v>
      </c>
      <c r="D59" s="52" t="s">
        <v>69</v>
      </c>
      <c r="E59" s="63" t="s">
        <v>122</v>
      </c>
      <c r="F59" s="70"/>
      <c r="G59" s="39"/>
      <c r="H59" s="10"/>
      <c r="I59" s="43"/>
      <c r="J59" s="15"/>
      <c r="L59" s="46" t="s">
        <v>38</v>
      </c>
      <c r="M59" s="17">
        <f>F13+F16+F22+F25+F28+F34+F40</f>
        <v>25</v>
      </c>
      <c r="N59" s="48">
        <f>H13+H16+H22+H25+H28+H34+H40</f>
        <v>30</v>
      </c>
    </row>
    <row r="60" spans="1:14" x14ac:dyDescent="0.15">
      <c r="A60" s="15"/>
      <c r="B60" s="23"/>
      <c r="C60" s="56" t="s">
        <v>120</v>
      </c>
      <c r="D60" s="56" t="s">
        <v>121</v>
      </c>
      <c r="E60" s="62" t="s">
        <v>123</v>
      </c>
      <c r="F60" s="45"/>
      <c r="G60" s="38">
        <f>F58+G57</f>
        <v>41</v>
      </c>
      <c r="H60" s="12"/>
      <c r="I60" s="42">
        <f>H58+I57</f>
        <v>99</v>
      </c>
      <c r="J60" s="15"/>
      <c r="L60" s="46" t="s">
        <v>41</v>
      </c>
      <c r="M60" s="17">
        <f>F10+F25+F40</f>
        <v>5</v>
      </c>
      <c r="N60" s="48">
        <f>H10+H25+H40</f>
        <v>10</v>
      </c>
    </row>
    <row r="61" spans="1:14" x14ac:dyDescent="0.15">
      <c r="A61" s="15"/>
      <c r="B61" s="18" t="s">
        <v>22</v>
      </c>
      <c r="C61" s="19" t="s">
        <v>45</v>
      </c>
      <c r="D61" s="19" t="s">
        <v>45</v>
      </c>
      <c r="E61" s="10" t="s">
        <v>43</v>
      </c>
      <c r="F61" s="70">
        <f>IF($C61=$C$6,5,0)+IF($D61=$C$6,3,0)+IF($E61=$C$6,1,0)</f>
        <v>1</v>
      </c>
      <c r="G61" s="39"/>
      <c r="H61" s="10">
        <f>IF($C61=$C$7,5,0)+IF($D61=$C$7,3,0)+IF($E61=$C$7,1,0)</f>
        <v>8</v>
      </c>
      <c r="I61" s="43"/>
      <c r="J61" s="15"/>
      <c r="L61" s="46" t="s">
        <v>39</v>
      </c>
      <c r="M61" s="17">
        <f>F43+F46+F49+F52</f>
        <v>1</v>
      </c>
      <c r="N61" s="48">
        <f>H43+H46+H49+H52</f>
        <v>34</v>
      </c>
    </row>
    <row r="62" spans="1:14" ht="14" thickBot="1" x14ac:dyDescent="0.2">
      <c r="A62" s="15"/>
      <c r="B62" s="18"/>
      <c r="C62" s="52" t="s">
        <v>71</v>
      </c>
      <c r="D62" s="52" t="s">
        <v>69</v>
      </c>
      <c r="E62" s="54" t="s">
        <v>122</v>
      </c>
      <c r="F62" s="1"/>
      <c r="G62" s="39"/>
      <c r="H62" s="10"/>
      <c r="I62" s="43"/>
      <c r="J62" s="15"/>
      <c r="L62" s="49" t="s">
        <v>40</v>
      </c>
      <c r="M62" s="50">
        <f>F55+F58+F61</f>
        <v>3</v>
      </c>
      <c r="N62" s="51">
        <f>H55+H58+H61</f>
        <v>24</v>
      </c>
    </row>
    <row r="63" spans="1:14" ht="14" thickBot="1" x14ac:dyDescent="0.2">
      <c r="A63" s="15"/>
      <c r="B63" s="23"/>
      <c r="C63" s="56" t="s">
        <v>153</v>
      </c>
      <c r="D63" s="56" t="s">
        <v>154</v>
      </c>
      <c r="E63" s="54" t="s">
        <v>155</v>
      </c>
      <c r="F63" s="1"/>
      <c r="G63" s="39">
        <f>F61+G60</f>
        <v>42</v>
      </c>
      <c r="H63" s="10"/>
      <c r="I63" s="43">
        <f>H61+I60</f>
        <v>107</v>
      </c>
      <c r="J63" s="15"/>
    </row>
    <row r="64" spans="1:14" ht="15.75" customHeight="1" thickTop="1" x14ac:dyDescent="0.2">
      <c r="E64" s="85" t="s">
        <v>30</v>
      </c>
      <c r="F64" s="76" t="str">
        <f>F9</f>
        <v>Coc</v>
      </c>
      <c r="G64" s="76"/>
      <c r="H64" s="76" t="str">
        <f>+H9</f>
        <v>LS</v>
      </c>
      <c r="I64" s="77"/>
      <c r="K64" t="s">
        <v>34</v>
      </c>
    </row>
    <row r="65" spans="1:11" ht="17" thickBot="1" x14ac:dyDescent="0.25">
      <c r="E65" s="86"/>
      <c r="F65" s="87">
        <f>G63</f>
        <v>42</v>
      </c>
      <c r="G65" s="87"/>
      <c r="H65" s="87">
        <f>I63</f>
        <v>107</v>
      </c>
      <c r="I65" s="88"/>
      <c r="K65" s="1">
        <f>F65+H65</f>
        <v>149</v>
      </c>
    </row>
    <row r="66" spans="1:11" ht="14" thickTop="1" x14ac:dyDescent="0.15"/>
    <row r="67" spans="1:11" ht="22" x14ac:dyDescent="0.3">
      <c r="A67" s="5"/>
      <c r="B67" s="4" t="s">
        <v>31</v>
      </c>
      <c r="C67" s="80"/>
      <c r="D67" s="80"/>
      <c r="E67" s="81" t="s">
        <v>32</v>
      </c>
      <c r="F67" s="81"/>
      <c r="G67" s="82"/>
      <c r="H67" s="82"/>
      <c r="I67" s="82"/>
      <c r="J67" s="82"/>
    </row>
  </sheetData>
  <mergeCells count="16">
    <mergeCell ref="C67:D67"/>
    <mergeCell ref="E67:F67"/>
    <mergeCell ref="G67:J67"/>
    <mergeCell ref="B1:I1"/>
    <mergeCell ref="B2:I2"/>
    <mergeCell ref="B3:I3"/>
    <mergeCell ref="E64:E65"/>
    <mergeCell ref="F65:G65"/>
    <mergeCell ref="H65:I65"/>
    <mergeCell ref="B5:C5"/>
    <mergeCell ref="L54:N54"/>
    <mergeCell ref="F6:I6"/>
    <mergeCell ref="F64:G64"/>
    <mergeCell ref="H64:I64"/>
    <mergeCell ref="F9:G9"/>
    <mergeCell ref="H9:I9"/>
  </mergeCells>
  <phoneticPr fontId="0" type="noConversion"/>
  <dataValidations count="2">
    <dataValidation type="list" showInputMessage="1" showErrorMessage="1" sqref="C25 C13:E13 C16:E16 C19:E19 C22:E22 C40 C28:E28 C31:E31 C34:E34 C10 C58:E58 C37:E37 C43:E43 C46:E46 C49:E49 C52:E52 C55:E55 C61:E61" xr:uid="{00000000-0002-0000-0100-000000000000}">
      <formula1>$C$5:$C$7</formula1>
    </dataValidation>
    <dataValidation showInputMessage="1" showErrorMessage="1" sqref="D40:E40 D10:E10 D25:E25" xr:uid="{00000000-0002-0000-0100-000001000000}"/>
  </dataValidations>
  <printOptions horizontalCentered="1"/>
  <pageMargins left="0.25" right="0.25" top="1" bottom="1" header="0.5" footer="0.5"/>
  <pageSetup scale="74" orientation="portrait" horizontalDpi="300" verticalDpi="300"/>
  <headerFooter alignWithMargins="0"/>
  <drawing r:id="rId1"/>
</worksheet>
</file>

<file path=docMetadata/LabelInfo.xml><?xml version="1.0" encoding="utf-8"?>
<clbl:labelList xmlns:clbl="http://schemas.microsoft.com/office/2020/mipLabelMetadata">
  <clbl:label id="{a61ca37a-20bd-42df-81dc-19fc82c7fbc4}" enabled="1" method="Standard" siteId="{6186772c-21f8-4e04-8cbc-8ee17722138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Meet</vt:lpstr>
      <vt:lpstr>Girls Meet</vt:lpstr>
      <vt:lpstr>'Boys Meet'!Print_Area</vt:lpstr>
      <vt:lpstr>'Girls Meet'!Print_Area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Ron Derr</cp:lastModifiedBy>
  <cp:lastPrinted>2003-03-30T03:54:00Z</cp:lastPrinted>
  <dcterms:created xsi:type="dcterms:W3CDTF">2002-06-27T01:28:16Z</dcterms:created>
  <dcterms:modified xsi:type="dcterms:W3CDTF">2026-04-27T22:52:39Z</dcterms:modified>
</cp:coreProperties>
</file>