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olumbiasbsd-my.sharepoint.com/personal/ssementelli_columbiabsd_org/Documents/Desktop/"/>
    </mc:Choice>
  </mc:AlternateContent>
  <xr:revisionPtr revIDLastSave="298" documentId="8_{26974EEA-1BC6-44B3-9706-C1AC87B33DDA}" xr6:coauthVersionLast="47" xr6:coauthVersionMax="47" xr10:uidLastSave="{5B0146C9-62F7-4CE7-B878-078F6F6B6DB8}"/>
  <bookViews>
    <workbookView xWindow="-120" yWindow="-120" windowWidth="29040" windowHeight="15720" tabRatio="945" xr2:uid="{0950F589-CDEA-4BAB-9412-1AC8F5942C6F}"/>
  </bookViews>
  <sheets>
    <sheet name="Boys SH Master" sheetId="1" r:id="rId1"/>
    <sheet name="Girls SH Master" sheetId="2" r:id="rId2"/>
  </sheets>
  <definedNames>
    <definedName name="_xlnm.Print_Area" localSheetId="0">'Boys SH Master'!$A$1:$J$68</definedName>
    <definedName name="_xlnm.Print_Area" localSheetId="1">'Girls SH Master'!$A$1:$J$68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2" l="1"/>
  <c r="F40" i="2"/>
  <c r="F22" i="2"/>
  <c r="F10" i="2"/>
  <c r="F40" i="1"/>
  <c r="M22" i="1" s="1"/>
  <c r="F22" i="1"/>
  <c r="F10" i="1"/>
  <c r="H10" i="1"/>
  <c r="I12" i="1" s="1"/>
  <c r="H64" i="1"/>
  <c r="N17" i="1" s="1"/>
  <c r="H64" i="2"/>
  <c r="F64" i="2"/>
  <c r="F13" i="1"/>
  <c r="G15" i="1" s="1"/>
  <c r="H13" i="1"/>
  <c r="F16" i="1"/>
  <c r="H16" i="1"/>
  <c r="F19" i="1"/>
  <c r="H19" i="1"/>
  <c r="H22" i="1"/>
  <c r="F25" i="1"/>
  <c r="H25" i="1"/>
  <c r="F28" i="1"/>
  <c r="H28" i="1"/>
  <c r="F31" i="1"/>
  <c r="H31" i="1"/>
  <c r="F34" i="1"/>
  <c r="H34" i="1"/>
  <c r="F37" i="1"/>
  <c r="H37" i="1"/>
  <c r="H40" i="1"/>
  <c r="F43" i="1"/>
  <c r="H43" i="1"/>
  <c r="F46" i="1"/>
  <c r="H46" i="1"/>
  <c r="F49" i="1"/>
  <c r="H49" i="1"/>
  <c r="F52" i="1"/>
  <c r="H52" i="1"/>
  <c r="F55" i="1"/>
  <c r="H55" i="1"/>
  <c r="F58" i="1"/>
  <c r="H58" i="1"/>
  <c r="F61" i="1"/>
  <c r="H61" i="1"/>
  <c r="F64" i="1"/>
  <c r="M17" i="1"/>
  <c r="H10" i="2"/>
  <c r="I12" i="2" s="1"/>
  <c r="F13" i="2"/>
  <c r="H13" i="2"/>
  <c r="F16" i="2"/>
  <c r="H16" i="2"/>
  <c r="F19" i="2"/>
  <c r="H19" i="2"/>
  <c r="H22" i="2"/>
  <c r="F25" i="2"/>
  <c r="H25" i="2"/>
  <c r="F28" i="2"/>
  <c r="H28" i="2"/>
  <c r="F31" i="2"/>
  <c r="H31" i="2"/>
  <c r="F34" i="2"/>
  <c r="H34" i="2"/>
  <c r="F37" i="2"/>
  <c r="H37" i="2"/>
  <c r="H40" i="2"/>
  <c r="F43" i="2"/>
  <c r="H43" i="2"/>
  <c r="F46" i="2"/>
  <c r="H46" i="2"/>
  <c r="F49" i="2"/>
  <c r="H49" i="2"/>
  <c r="F52" i="2"/>
  <c r="H52" i="2"/>
  <c r="F55" i="2"/>
  <c r="H55" i="2"/>
  <c r="F58" i="2"/>
  <c r="H58" i="2"/>
  <c r="F61" i="2"/>
  <c r="H61" i="2"/>
  <c r="G12" i="1"/>
  <c r="M24" i="1" l="1"/>
  <c r="M23" i="1"/>
  <c r="M19" i="1"/>
  <c r="M23" i="2"/>
  <c r="N23" i="2"/>
  <c r="M19" i="2"/>
  <c r="M24" i="2"/>
  <c r="M20" i="1"/>
  <c r="M21" i="2"/>
  <c r="M20" i="2"/>
  <c r="I15" i="2"/>
  <c r="I18" i="2" s="1"/>
  <c r="I21" i="2" s="1"/>
  <c r="I24" i="2" s="1"/>
  <c r="I27" i="2" s="1"/>
  <c r="I30" i="2" s="1"/>
  <c r="I33" i="2" s="1"/>
  <c r="I36" i="2" s="1"/>
  <c r="I39" i="2" s="1"/>
  <c r="I42" i="2" s="1"/>
  <c r="I45" i="2" s="1"/>
  <c r="I48" i="2" s="1"/>
  <c r="I51" i="2" s="1"/>
  <c r="I54" i="2" s="1"/>
  <c r="I57" i="2" s="1"/>
  <c r="I60" i="2" s="1"/>
  <c r="I63" i="2" s="1"/>
  <c r="H65" i="2" s="1"/>
  <c r="M22" i="2"/>
  <c r="G12" i="2"/>
  <c r="G15" i="2" s="1"/>
  <c r="G18" i="2" s="1"/>
  <c r="G21" i="2" s="1"/>
  <c r="G24" i="2" s="1"/>
  <c r="G27" i="2" s="1"/>
  <c r="G30" i="2" s="1"/>
  <c r="G33" i="2" s="1"/>
  <c r="G36" i="2" s="1"/>
  <c r="G39" i="2" s="1"/>
  <c r="G42" i="2" s="1"/>
  <c r="G45" i="2" s="1"/>
  <c r="G48" i="2" s="1"/>
  <c r="G51" i="2" s="1"/>
  <c r="G54" i="2" s="1"/>
  <c r="G57" i="2" s="1"/>
  <c r="G60" i="2" s="1"/>
  <c r="G63" i="2" s="1"/>
  <c r="F65" i="2" s="1"/>
  <c r="M18" i="2"/>
  <c r="G18" i="1"/>
  <c r="G21" i="1" s="1"/>
  <c r="G24" i="1" s="1"/>
  <c r="G27" i="1" s="1"/>
  <c r="G30" i="1" s="1"/>
  <c r="G33" i="1" s="1"/>
  <c r="G36" i="1" s="1"/>
  <c r="G39" i="1" s="1"/>
  <c r="G42" i="1" s="1"/>
  <c r="G45" i="1" s="1"/>
  <c r="G48" i="1" s="1"/>
  <c r="G51" i="1" s="1"/>
  <c r="G54" i="1" s="1"/>
  <c r="G57" i="1" s="1"/>
  <c r="G60" i="1" s="1"/>
  <c r="G63" i="1" s="1"/>
  <c r="F65" i="1" s="1"/>
  <c r="N18" i="1"/>
  <c r="M21" i="1"/>
  <c r="M18" i="1"/>
  <c r="I15" i="1"/>
  <c r="N21" i="2"/>
  <c r="N22" i="2"/>
  <c r="N20" i="1"/>
  <c r="I18" i="1"/>
  <c r="I21" i="1" s="1"/>
  <c r="I24" i="1" s="1"/>
  <c r="I27" i="1" s="1"/>
  <c r="I30" i="1" s="1"/>
  <c r="I33" i="1" s="1"/>
  <c r="I36" i="1" s="1"/>
  <c r="I39" i="1" s="1"/>
  <c r="I42" i="1" s="1"/>
  <c r="I45" i="1" s="1"/>
  <c r="I48" i="1" s="1"/>
  <c r="I51" i="1" s="1"/>
  <c r="I54" i="1" s="1"/>
  <c r="I57" i="1" s="1"/>
  <c r="I60" i="1" s="1"/>
  <c r="I63" i="1" s="1"/>
  <c r="H65" i="1" s="1"/>
  <c r="N21" i="1"/>
  <c r="N19" i="1"/>
  <c r="N24" i="1"/>
  <c r="N22" i="1"/>
  <c r="N23" i="1"/>
  <c r="N24" i="2"/>
  <c r="N19" i="2"/>
  <c r="N20" i="2"/>
  <c r="N18" i="2"/>
  <c r="L52" i="1" l="1"/>
  <c r="L52" i="2"/>
</calcChain>
</file>

<file path=xl/sharedStrings.xml><?xml version="1.0" encoding="utf-8"?>
<sst xmlns="http://schemas.openxmlformats.org/spreadsheetml/2006/main" count="334" uniqueCount="184">
  <si>
    <t>Pennsylvania Interscholastic Athletic Assiciation</t>
  </si>
  <si>
    <t>Track &amp; Field</t>
  </si>
  <si>
    <t>Official Scoresheet</t>
  </si>
  <si>
    <t>Senior High Boys Meet</t>
  </si>
  <si>
    <t xml:space="preserve">Home:  </t>
  </si>
  <si>
    <t>Columbia</t>
  </si>
  <si>
    <t>Date:</t>
  </si>
  <si>
    <t xml:space="preserve">Visitor:  </t>
  </si>
  <si>
    <r>
      <t>1</t>
    </r>
    <r>
      <rPr>
        <b/>
        <vertAlign val="superscript"/>
        <sz val="10"/>
        <rFont val="Arial"/>
        <family val="2"/>
      </rPr>
      <t>st</t>
    </r>
  </si>
  <si>
    <r>
      <t>2</t>
    </r>
    <r>
      <rPr>
        <b/>
        <vertAlign val="superscript"/>
        <sz val="10"/>
        <rFont val="Arial"/>
        <family val="2"/>
      </rPr>
      <t>nd</t>
    </r>
  </si>
  <si>
    <r>
      <t>3</t>
    </r>
    <r>
      <rPr>
        <b/>
        <vertAlign val="superscript"/>
        <sz val="10"/>
        <rFont val="Arial"/>
        <family val="2"/>
      </rPr>
      <t>rd</t>
    </r>
  </si>
  <si>
    <t>COL</t>
  </si>
  <si>
    <t>4 X 800m Relay</t>
  </si>
  <si>
    <t>Time / Distance</t>
  </si>
  <si>
    <t>110m HH</t>
  </si>
  <si>
    <t>100m Dash</t>
  </si>
  <si>
    <t>Event Analysis</t>
  </si>
  <si>
    <t>Track</t>
  </si>
  <si>
    <t>1600m Run</t>
  </si>
  <si>
    <t>Field</t>
  </si>
  <si>
    <t>Distance</t>
  </si>
  <si>
    <t>Sprints</t>
  </si>
  <si>
    <t>4 X 100m Relay</t>
  </si>
  <si>
    <t>Relays</t>
  </si>
  <si>
    <t>Jumps</t>
  </si>
  <si>
    <t>Throws</t>
  </si>
  <si>
    <t>400m Dash</t>
  </si>
  <si>
    <t>800m Run</t>
  </si>
  <si>
    <t>300m IH</t>
  </si>
  <si>
    <t>200m Dash</t>
  </si>
  <si>
    <t>3200m Run</t>
  </si>
  <si>
    <t>4 X 400m Relay</t>
  </si>
  <si>
    <t>High Jump</t>
  </si>
  <si>
    <t>Long Jump</t>
  </si>
  <si>
    <t>Triple Jump</t>
  </si>
  <si>
    <t>Shot Put</t>
  </si>
  <si>
    <t>Total Score</t>
  </si>
  <si>
    <t>Discus</t>
  </si>
  <si>
    <t>Pole Vault</t>
  </si>
  <si>
    <t>Javelin</t>
  </si>
  <si>
    <t>Final Score</t>
  </si>
  <si>
    <t xml:space="preserve">Meet Official:  </t>
  </si>
  <si>
    <t>No Signatutre</t>
  </si>
  <si>
    <t>Senior High Girls Meet</t>
  </si>
  <si>
    <t>100m HH</t>
  </si>
  <si>
    <t>No Signature</t>
  </si>
  <si>
    <t>Annville-Cleona</t>
  </si>
  <si>
    <t>AC</t>
  </si>
  <si>
    <t>14:06:7</t>
  </si>
  <si>
    <t>K. Heller</t>
  </si>
  <si>
    <t>00:19:7</t>
  </si>
  <si>
    <t>K. Simms</t>
  </si>
  <si>
    <t>J Reynoso-Reyes</t>
  </si>
  <si>
    <t>K. Nichols</t>
  </si>
  <si>
    <t>00:11:6</t>
  </si>
  <si>
    <t>00:11:7</t>
  </si>
  <si>
    <t>00:11:9</t>
  </si>
  <si>
    <t>B. Kohr</t>
  </si>
  <si>
    <t>00:18:8</t>
  </si>
  <si>
    <t>A. Welch</t>
  </si>
  <si>
    <t>F. Armando</t>
  </si>
  <si>
    <t>J. Roserie</t>
  </si>
  <si>
    <t>00:13:6</t>
  </si>
  <si>
    <t>00:13:7</t>
  </si>
  <si>
    <t>00:13:8</t>
  </si>
  <si>
    <t>L. Rotunda</t>
  </si>
  <si>
    <t>P. Stultz</t>
  </si>
  <si>
    <t>L. Stellmac</t>
  </si>
  <si>
    <t>06:08:</t>
  </si>
  <si>
    <t>07:20:</t>
  </si>
  <si>
    <t>07:24:6</t>
  </si>
  <si>
    <t>D. Moran</t>
  </si>
  <si>
    <t>B. Boyd</t>
  </si>
  <si>
    <t>H. Troxall</t>
  </si>
  <si>
    <t>04:48</t>
  </si>
  <si>
    <t>05:04</t>
  </si>
  <si>
    <t>05:05</t>
  </si>
  <si>
    <t>J. Morales</t>
  </si>
  <si>
    <t>N. Hoover</t>
  </si>
  <si>
    <t>M. Cantor</t>
  </si>
  <si>
    <t>1:07:7</t>
  </si>
  <si>
    <t>1:09:4</t>
  </si>
  <si>
    <t>L. Stellmah</t>
  </si>
  <si>
    <t>P. Stoltz</t>
  </si>
  <si>
    <t>V. Russo</t>
  </si>
  <si>
    <t>2:39:2</t>
  </si>
  <si>
    <t>2:40:8</t>
  </si>
  <si>
    <t>2:49:1</t>
  </si>
  <si>
    <t>A. Pluaski</t>
  </si>
  <si>
    <t>C. Shay</t>
  </si>
  <si>
    <t>1:06:7</t>
  </si>
  <si>
    <t>1:07:6</t>
  </si>
  <si>
    <t>1:08:1</t>
  </si>
  <si>
    <t>G. Sellers</t>
  </si>
  <si>
    <t>00:28:9</t>
  </si>
  <si>
    <t>00:29:1</t>
  </si>
  <si>
    <t>00:29:2</t>
  </si>
  <si>
    <t>B. Garney</t>
  </si>
  <si>
    <t>00:54:1</t>
  </si>
  <si>
    <t>00:55:6</t>
  </si>
  <si>
    <t>00:56:5</t>
  </si>
  <si>
    <t>G. Sanders</t>
  </si>
  <si>
    <t>J. Thornsberry</t>
  </si>
  <si>
    <t>2:25:8</t>
  </si>
  <si>
    <t>2:16:8</t>
  </si>
  <si>
    <t>2:32:8</t>
  </si>
  <si>
    <t>J Gorge</t>
  </si>
  <si>
    <t>00:45:3</t>
  </si>
  <si>
    <t>00:46:9</t>
  </si>
  <si>
    <t>00:50:3</t>
  </si>
  <si>
    <t>J. Moran</t>
  </si>
  <si>
    <t>J. Reynoso-Reyes</t>
  </si>
  <si>
    <t>S. Cantor</t>
  </si>
  <si>
    <t>00:23:1</t>
  </si>
  <si>
    <t>00:23:7</t>
  </si>
  <si>
    <t>00:24:4</t>
  </si>
  <si>
    <t>D. Hoover</t>
  </si>
  <si>
    <t>V. Wenger</t>
  </si>
  <si>
    <t>L. Zimmerman</t>
  </si>
  <si>
    <t>70'9"</t>
  </si>
  <si>
    <t>67'8"</t>
  </si>
  <si>
    <t>67'2"</t>
  </si>
  <si>
    <t>E. Sheerer</t>
  </si>
  <si>
    <t>13:04:3</t>
  </si>
  <si>
    <t>13:10:00</t>
  </si>
  <si>
    <t>17:28:2</t>
  </si>
  <si>
    <t>4:55:10</t>
  </si>
  <si>
    <t>A. Dalton</t>
  </si>
  <si>
    <t>J. Urich</t>
  </si>
  <si>
    <t>4'2"</t>
  </si>
  <si>
    <t>4'0"</t>
  </si>
  <si>
    <t>N. Hoover/A. Pena</t>
  </si>
  <si>
    <t>M. Long</t>
  </si>
  <si>
    <t>15'4"</t>
  </si>
  <si>
    <t>14'91/4"</t>
  </si>
  <si>
    <t>11'6.75"</t>
  </si>
  <si>
    <t>31'10"</t>
  </si>
  <si>
    <t>29'4"</t>
  </si>
  <si>
    <t>L. Manwiller</t>
  </si>
  <si>
    <t>A. Manwiller</t>
  </si>
  <si>
    <t>28'9"</t>
  </si>
  <si>
    <t>25'4"</t>
  </si>
  <si>
    <t>24'11"</t>
  </si>
  <si>
    <t>B. Pulaski</t>
  </si>
  <si>
    <t>V. Wegnee</t>
  </si>
  <si>
    <t>100'9"</t>
  </si>
  <si>
    <t>61'1"</t>
  </si>
  <si>
    <t>61'0"</t>
  </si>
  <si>
    <t>O. Funk</t>
  </si>
  <si>
    <t>B. Shoff</t>
  </si>
  <si>
    <t>O.  Brandt</t>
  </si>
  <si>
    <t>12:03:3</t>
  </si>
  <si>
    <t>12:08:7</t>
  </si>
  <si>
    <t>4:22:2</t>
  </si>
  <si>
    <t>L. Custer</t>
  </si>
  <si>
    <t>E. Eppler</t>
  </si>
  <si>
    <t>B. Allwein</t>
  </si>
  <si>
    <t>5'6"</t>
  </si>
  <si>
    <t>5'4"</t>
  </si>
  <si>
    <t>I. Figueroa</t>
  </si>
  <si>
    <t>J. Perez</t>
  </si>
  <si>
    <t>18'10"</t>
  </si>
  <si>
    <t>18'7.5"</t>
  </si>
  <si>
    <t>17'11.25"</t>
  </si>
  <si>
    <t>J. Mercado</t>
  </si>
  <si>
    <t>J. Feliciano</t>
  </si>
  <si>
    <t>36'11.5"</t>
  </si>
  <si>
    <t>32'7.5"</t>
  </si>
  <si>
    <t>23"3.25"</t>
  </si>
  <si>
    <t>D. Wentling</t>
  </si>
  <si>
    <t>H. Sellers</t>
  </si>
  <si>
    <t>C. Sliger</t>
  </si>
  <si>
    <t>47'0"</t>
  </si>
  <si>
    <t>41'4"</t>
  </si>
  <si>
    <t>40'7"</t>
  </si>
  <si>
    <t>C. Herling</t>
  </si>
  <si>
    <t>146'11"</t>
  </si>
  <si>
    <t>118'11"</t>
  </si>
  <si>
    <t>111'2"</t>
  </si>
  <si>
    <t>J. Speece</t>
  </si>
  <si>
    <t>L. Wertling</t>
  </si>
  <si>
    <t>130'8"</t>
  </si>
  <si>
    <t>123'5"</t>
  </si>
  <si>
    <t>123'4"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</si>
</sst>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&quot;, &quot;yyyy;@"/>
  </numFmts>
  <fonts count="9" x14ac:knownFonts="1">
    <font>
      <sz val="10"/>
      <name val="Arial"/>
      <family val="2"/>
    </font>
    <font>
      <b/>
      <sz val="11"/>
      <name val="Arial"/>
      <family val="2"/>
    </font>
    <font>
      <b/>
      <i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i/>
      <sz val="10"/>
      <color indexed="10"/>
      <name val="Arial"/>
      <family val="2"/>
    </font>
    <font>
      <b/>
      <i/>
      <sz val="12"/>
      <name val="Arial"/>
      <family val="2"/>
    </font>
    <font>
      <sz val="16"/>
      <name val="Brush Script MT"/>
      <family val="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ck">
        <color indexed="44"/>
      </right>
      <top style="thin">
        <color indexed="8"/>
      </top>
      <bottom/>
      <diagonal/>
    </border>
    <border>
      <left/>
      <right style="thick">
        <color indexed="4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44"/>
      </right>
      <top/>
      <bottom style="thick">
        <color indexed="44"/>
      </bottom>
      <diagonal/>
    </border>
    <border>
      <left style="medium">
        <color indexed="44"/>
      </left>
      <right style="medium">
        <color indexed="44"/>
      </right>
      <top/>
      <bottom/>
      <diagonal/>
    </border>
    <border>
      <left style="medium">
        <color indexed="44"/>
      </left>
      <right style="medium">
        <color indexed="44"/>
      </right>
      <top/>
      <bottom style="thick">
        <color indexed="44"/>
      </bottom>
      <diagonal/>
    </border>
    <border>
      <left style="medium">
        <color indexed="44"/>
      </left>
      <right style="thick">
        <color indexed="44"/>
      </right>
      <top/>
      <bottom style="thick">
        <color indexed="44"/>
      </bottom>
      <diagonal/>
    </border>
    <border>
      <left style="thick">
        <color indexed="14"/>
      </left>
      <right style="thin">
        <color indexed="14"/>
      </right>
      <top style="thick">
        <color indexed="14"/>
      </top>
      <bottom style="thick">
        <color indexed="14"/>
      </bottom>
      <diagonal/>
    </border>
    <border>
      <left style="thin">
        <color indexed="14"/>
      </left>
      <right style="thin">
        <color indexed="14"/>
      </right>
      <top/>
      <bottom style="thick">
        <color indexed="14"/>
      </bottom>
      <diagonal/>
    </border>
    <border>
      <left style="thin">
        <color indexed="14"/>
      </left>
      <right style="thick">
        <color indexed="14"/>
      </right>
      <top/>
      <bottom style="thick">
        <color indexed="1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3" xfId="0" applyFill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right"/>
    </xf>
    <xf numFmtId="49" fontId="0" fillId="0" borderId="11" xfId="0" applyNumberFormat="1" applyBorder="1" applyAlignment="1">
      <alignment horizontal="center"/>
    </xf>
    <xf numFmtId="47" fontId="0" fillId="4" borderId="11" xfId="0" applyNumberFormat="1" applyFill="1" applyBorder="1" applyAlignment="1">
      <alignment horizontal="center"/>
    </xf>
    <xf numFmtId="47" fontId="0" fillId="4" borderId="12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1" xfId="0" applyBorder="1"/>
    <xf numFmtId="0" fontId="0" fillId="0" borderId="17" xfId="0" applyBorder="1"/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4" borderId="3" xfId="0" applyFill="1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16" fontId="0" fillId="0" borderId="13" xfId="0" applyNumberForma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4" xfId="0" applyBorder="1" applyAlignment="1">
      <alignment horizontal="right"/>
    </xf>
    <xf numFmtId="0" fontId="0" fillId="5" borderId="0" xfId="0" applyFill="1"/>
    <xf numFmtId="0" fontId="0" fillId="5" borderId="0" xfId="0" applyFill="1" applyAlignment="1">
      <alignment horizontal="center"/>
    </xf>
    <xf numFmtId="0" fontId="4" fillId="0" borderId="18" xfId="0" applyFont="1" applyBorder="1" applyAlignment="1">
      <alignment horizontal="center"/>
    </xf>
    <xf numFmtId="0" fontId="0" fillId="4" borderId="25" xfId="0" applyFill="1" applyBorder="1" applyAlignment="1">
      <alignment horizontal="center"/>
    </xf>
    <xf numFmtId="47" fontId="0" fillId="4" borderId="26" xfId="0" applyNumberFormat="1" applyFill="1" applyBorder="1" applyAlignment="1">
      <alignment horizontal="center"/>
    </xf>
    <xf numFmtId="0" fontId="0" fillId="0" borderId="25" xfId="0" applyBorder="1" applyAlignment="1">
      <alignment horizontal="center"/>
    </xf>
    <xf numFmtId="49" fontId="0" fillId="0" borderId="26" xfId="0" applyNumberFormat="1" applyBorder="1" applyAlignment="1">
      <alignment horizontal="center"/>
    </xf>
    <xf numFmtId="47" fontId="0" fillId="4" borderId="3" xfId="0" applyNumberFormat="1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8" fillId="0" borderId="24" xfId="0" applyFont="1" applyBorder="1" applyAlignment="1">
      <alignment horizontal="left"/>
    </xf>
    <xf numFmtId="20" fontId="0" fillId="0" borderId="24" xfId="0" applyNumberFormat="1" applyBorder="1" applyAlignment="1">
      <alignment horizontal="right"/>
    </xf>
    <xf numFmtId="20" fontId="8" fillId="0" borderId="24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0" fillId="6" borderId="3" xfId="0" applyFill="1" applyBorder="1"/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0" fillId="6" borderId="11" xfId="0" applyFill="1" applyBorder="1"/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21" fontId="0" fillId="0" borderId="11" xfId="0" applyNumberForma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20884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9</xdr:row>
      <xdr:rowOff>28575</xdr:rowOff>
    </xdr:from>
    <xdr:to>
      <xdr:col>6</xdr:col>
      <xdr:colOff>523875</xdr:colOff>
      <xdr:row>12</xdr:row>
      <xdr:rowOff>0</xdr:rowOff>
    </xdr:to>
    <xdr:sp macro="" textlink="">
      <xdr:nvSpPr>
        <xdr:cNvPr id="1238" name="Line 1">
          <a:extLst>
            <a:ext uri="{FF2B5EF4-FFF2-40B4-BE49-F238E27FC236}">
              <a16:creationId xmlns:a16="http://schemas.microsoft.com/office/drawing/2014/main" id="{4B909044-F2D6-D300-88D7-1C628D2FC5AD}"/>
            </a:ext>
          </a:extLst>
        </xdr:cNvPr>
        <xdr:cNvSpPr>
          <a:spLocks noChangeShapeType="1"/>
        </xdr:cNvSpPr>
      </xdr:nvSpPr>
      <xdr:spPr bwMode="auto">
        <a:xfrm flipH="1">
          <a:off x="5667375" y="1657350"/>
          <a:ext cx="704850" cy="4572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9</xdr:row>
      <xdr:rowOff>9525</xdr:rowOff>
    </xdr:from>
    <xdr:to>
      <xdr:col>9</xdr:col>
      <xdr:colOff>9525</xdr:colOff>
      <xdr:row>15</xdr:row>
      <xdr:rowOff>9525</xdr:rowOff>
    </xdr:to>
    <xdr:sp macro="" textlink="">
      <xdr:nvSpPr>
        <xdr:cNvPr id="1239" name="Line 2">
          <a:extLst>
            <a:ext uri="{FF2B5EF4-FFF2-40B4-BE49-F238E27FC236}">
              <a16:creationId xmlns:a16="http://schemas.microsoft.com/office/drawing/2014/main" id="{6599C35F-A3CC-DB88-A161-09AE243E34C4}"/>
            </a:ext>
          </a:extLst>
        </xdr:cNvPr>
        <xdr:cNvSpPr>
          <a:spLocks noChangeShapeType="1"/>
        </xdr:cNvSpPr>
      </xdr:nvSpPr>
      <xdr:spPr bwMode="auto">
        <a:xfrm flipH="1">
          <a:off x="5657850" y="1638300"/>
          <a:ext cx="1447800" cy="9715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15</xdr:row>
      <xdr:rowOff>9525</xdr:rowOff>
    </xdr:from>
    <xdr:to>
      <xdr:col>8</xdr:col>
      <xdr:colOff>361950</xdr:colOff>
      <xdr:row>20</xdr:row>
      <xdr:rowOff>161925</xdr:rowOff>
    </xdr:to>
    <xdr:sp macro="" textlink="">
      <xdr:nvSpPr>
        <xdr:cNvPr id="1240" name="Line 6">
          <a:extLst>
            <a:ext uri="{FF2B5EF4-FFF2-40B4-BE49-F238E27FC236}">
              <a16:creationId xmlns:a16="http://schemas.microsoft.com/office/drawing/2014/main" id="{49CEDBCE-9C5A-65B3-6DA2-2008C4BEB767}"/>
            </a:ext>
          </a:extLst>
        </xdr:cNvPr>
        <xdr:cNvSpPr>
          <a:spLocks noChangeShapeType="1"/>
        </xdr:cNvSpPr>
      </xdr:nvSpPr>
      <xdr:spPr bwMode="auto">
        <a:xfrm flipH="1">
          <a:off x="5657850" y="2609850"/>
          <a:ext cx="1438275" cy="962025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18</xdr:row>
      <xdr:rowOff>9525</xdr:rowOff>
    </xdr:from>
    <xdr:to>
      <xdr:col>8</xdr:col>
      <xdr:colOff>361950</xdr:colOff>
      <xdr:row>23</xdr:row>
      <xdr:rowOff>161925</xdr:rowOff>
    </xdr:to>
    <xdr:sp macro="" textlink="">
      <xdr:nvSpPr>
        <xdr:cNvPr id="1241" name="Line 8">
          <a:extLst>
            <a:ext uri="{FF2B5EF4-FFF2-40B4-BE49-F238E27FC236}">
              <a16:creationId xmlns:a16="http://schemas.microsoft.com/office/drawing/2014/main" id="{364E15F0-F12E-2DF0-8B85-A41CFE5AFED1}"/>
            </a:ext>
          </a:extLst>
        </xdr:cNvPr>
        <xdr:cNvSpPr>
          <a:spLocks noChangeShapeType="1"/>
        </xdr:cNvSpPr>
      </xdr:nvSpPr>
      <xdr:spPr bwMode="auto">
        <a:xfrm flipH="1">
          <a:off x="5657850" y="3095625"/>
          <a:ext cx="1438275" cy="962025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21</xdr:row>
      <xdr:rowOff>9525</xdr:rowOff>
    </xdr:from>
    <xdr:to>
      <xdr:col>8</xdr:col>
      <xdr:colOff>361950</xdr:colOff>
      <xdr:row>26</xdr:row>
      <xdr:rowOff>161925</xdr:rowOff>
    </xdr:to>
    <xdr:sp macro="" textlink="">
      <xdr:nvSpPr>
        <xdr:cNvPr id="1242" name="Line 10">
          <a:extLst>
            <a:ext uri="{FF2B5EF4-FFF2-40B4-BE49-F238E27FC236}">
              <a16:creationId xmlns:a16="http://schemas.microsoft.com/office/drawing/2014/main" id="{03B73BAC-C8D6-137B-8337-00E6F4ABC5B2}"/>
            </a:ext>
          </a:extLst>
        </xdr:cNvPr>
        <xdr:cNvSpPr>
          <a:spLocks noChangeShapeType="1"/>
        </xdr:cNvSpPr>
      </xdr:nvSpPr>
      <xdr:spPr bwMode="auto">
        <a:xfrm flipH="1">
          <a:off x="5657850" y="3581400"/>
          <a:ext cx="1438275" cy="962025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24</xdr:row>
      <xdr:rowOff>9525</xdr:rowOff>
    </xdr:from>
    <xdr:to>
      <xdr:col>8</xdr:col>
      <xdr:colOff>361950</xdr:colOff>
      <xdr:row>29</xdr:row>
      <xdr:rowOff>152400</xdr:rowOff>
    </xdr:to>
    <xdr:sp macro="" textlink="">
      <xdr:nvSpPr>
        <xdr:cNvPr id="1243" name="Line 12">
          <a:extLst>
            <a:ext uri="{FF2B5EF4-FFF2-40B4-BE49-F238E27FC236}">
              <a16:creationId xmlns:a16="http://schemas.microsoft.com/office/drawing/2014/main" id="{322C3665-DF01-F9D8-693D-A925684E8D6C}"/>
            </a:ext>
          </a:extLst>
        </xdr:cNvPr>
        <xdr:cNvSpPr>
          <a:spLocks noChangeShapeType="1"/>
        </xdr:cNvSpPr>
      </xdr:nvSpPr>
      <xdr:spPr bwMode="auto">
        <a:xfrm flipH="1">
          <a:off x="5648325" y="4067175"/>
          <a:ext cx="1447800" cy="9525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8</xdr:col>
      <xdr:colOff>361950</xdr:colOff>
      <xdr:row>32</xdr:row>
      <xdr:rowOff>142875</xdr:rowOff>
    </xdr:to>
    <xdr:sp macro="" textlink="">
      <xdr:nvSpPr>
        <xdr:cNvPr id="1244" name="Line 16">
          <a:extLst>
            <a:ext uri="{FF2B5EF4-FFF2-40B4-BE49-F238E27FC236}">
              <a16:creationId xmlns:a16="http://schemas.microsoft.com/office/drawing/2014/main" id="{97632318-2640-BDFC-8350-3CC8288B0649}"/>
            </a:ext>
          </a:extLst>
        </xdr:cNvPr>
        <xdr:cNvSpPr>
          <a:spLocks noChangeShapeType="1"/>
        </xdr:cNvSpPr>
      </xdr:nvSpPr>
      <xdr:spPr bwMode="auto">
        <a:xfrm flipH="1">
          <a:off x="5648325" y="4552950"/>
          <a:ext cx="1447800" cy="942975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33</xdr:row>
      <xdr:rowOff>9525</xdr:rowOff>
    </xdr:from>
    <xdr:to>
      <xdr:col>8</xdr:col>
      <xdr:colOff>361950</xdr:colOff>
      <xdr:row>38</xdr:row>
      <xdr:rowOff>142875</xdr:rowOff>
    </xdr:to>
    <xdr:sp macro="" textlink="">
      <xdr:nvSpPr>
        <xdr:cNvPr id="1245" name="Line 18">
          <a:extLst>
            <a:ext uri="{FF2B5EF4-FFF2-40B4-BE49-F238E27FC236}">
              <a16:creationId xmlns:a16="http://schemas.microsoft.com/office/drawing/2014/main" id="{44F02DA5-DBC8-FCE2-97C0-225F10DDC71C}"/>
            </a:ext>
          </a:extLst>
        </xdr:cNvPr>
        <xdr:cNvSpPr>
          <a:spLocks noChangeShapeType="1"/>
        </xdr:cNvSpPr>
      </xdr:nvSpPr>
      <xdr:spPr bwMode="auto">
        <a:xfrm flipH="1">
          <a:off x="5648325" y="5524500"/>
          <a:ext cx="1447800" cy="942975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39</xdr:row>
      <xdr:rowOff>9525</xdr:rowOff>
    </xdr:from>
    <xdr:to>
      <xdr:col>8</xdr:col>
      <xdr:colOff>361950</xdr:colOff>
      <xdr:row>44</xdr:row>
      <xdr:rowOff>161925</xdr:rowOff>
    </xdr:to>
    <xdr:sp macro="" textlink="">
      <xdr:nvSpPr>
        <xdr:cNvPr id="1246" name="Line 22">
          <a:extLst>
            <a:ext uri="{FF2B5EF4-FFF2-40B4-BE49-F238E27FC236}">
              <a16:creationId xmlns:a16="http://schemas.microsoft.com/office/drawing/2014/main" id="{ED5832C7-82AF-63D6-B4B4-F2C9D4A05589}"/>
            </a:ext>
          </a:extLst>
        </xdr:cNvPr>
        <xdr:cNvSpPr>
          <a:spLocks noChangeShapeType="1"/>
        </xdr:cNvSpPr>
      </xdr:nvSpPr>
      <xdr:spPr bwMode="auto">
        <a:xfrm flipH="1">
          <a:off x="5648325" y="6496050"/>
          <a:ext cx="1447800" cy="962025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42</xdr:row>
      <xdr:rowOff>9525</xdr:rowOff>
    </xdr:from>
    <xdr:to>
      <xdr:col>8</xdr:col>
      <xdr:colOff>361950</xdr:colOff>
      <xdr:row>47</xdr:row>
      <xdr:rowOff>161925</xdr:rowOff>
    </xdr:to>
    <xdr:sp macro="" textlink="">
      <xdr:nvSpPr>
        <xdr:cNvPr id="1247" name="Line 24">
          <a:extLst>
            <a:ext uri="{FF2B5EF4-FFF2-40B4-BE49-F238E27FC236}">
              <a16:creationId xmlns:a16="http://schemas.microsoft.com/office/drawing/2014/main" id="{FA25899D-C92E-A51B-7F76-DCA4BF8578AD}"/>
            </a:ext>
          </a:extLst>
        </xdr:cNvPr>
        <xdr:cNvSpPr>
          <a:spLocks noChangeShapeType="1"/>
        </xdr:cNvSpPr>
      </xdr:nvSpPr>
      <xdr:spPr bwMode="auto">
        <a:xfrm flipH="1">
          <a:off x="5657850" y="6981825"/>
          <a:ext cx="1438275" cy="962025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45</xdr:row>
      <xdr:rowOff>9525</xdr:rowOff>
    </xdr:from>
    <xdr:to>
      <xdr:col>8</xdr:col>
      <xdr:colOff>361950</xdr:colOff>
      <xdr:row>50</xdr:row>
      <xdr:rowOff>161925</xdr:rowOff>
    </xdr:to>
    <xdr:sp macro="" textlink="">
      <xdr:nvSpPr>
        <xdr:cNvPr id="1248" name="Line 28">
          <a:extLst>
            <a:ext uri="{FF2B5EF4-FFF2-40B4-BE49-F238E27FC236}">
              <a16:creationId xmlns:a16="http://schemas.microsoft.com/office/drawing/2014/main" id="{338A4D51-8D1D-DB2E-AE09-3D358203FBAD}"/>
            </a:ext>
          </a:extLst>
        </xdr:cNvPr>
        <xdr:cNvSpPr>
          <a:spLocks noChangeShapeType="1"/>
        </xdr:cNvSpPr>
      </xdr:nvSpPr>
      <xdr:spPr bwMode="auto">
        <a:xfrm flipH="1">
          <a:off x="5657850" y="7467600"/>
          <a:ext cx="1438275" cy="962025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51</xdr:row>
      <xdr:rowOff>9525</xdr:rowOff>
    </xdr:from>
    <xdr:to>
      <xdr:col>8</xdr:col>
      <xdr:colOff>361950</xdr:colOff>
      <xdr:row>57</xdr:row>
      <xdr:rowOff>0</xdr:rowOff>
    </xdr:to>
    <xdr:sp macro="" textlink="">
      <xdr:nvSpPr>
        <xdr:cNvPr id="1249" name="Line 34">
          <a:extLst>
            <a:ext uri="{FF2B5EF4-FFF2-40B4-BE49-F238E27FC236}">
              <a16:creationId xmlns:a16="http://schemas.microsoft.com/office/drawing/2014/main" id="{957DC1DD-C809-5682-2B34-5289B41A8153}"/>
            </a:ext>
          </a:extLst>
        </xdr:cNvPr>
        <xdr:cNvSpPr>
          <a:spLocks noChangeShapeType="1"/>
        </xdr:cNvSpPr>
      </xdr:nvSpPr>
      <xdr:spPr bwMode="auto">
        <a:xfrm flipH="1">
          <a:off x="5657850" y="8439150"/>
          <a:ext cx="1438275" cy="962025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54</xdr:row>
      <xdr:rowOff>0</xdr:rowOff>
    </xdr:from>
    <xdr:to>
      <xdr:col>8</xdr:col>
      <xdr:colOff>485775</xdr:colOff>
      <xdr:row>59</xdr:row>
      <xdr:rowOff>161925</xdr:rowOff>
    </xdr:to>
    <xdr:sp macro="" textlink="">
      <xdr:nvSpPr>
        <xdr:cNvPr id="1250" name="Line 36">
          <a:extLst>
            <a:ext uri="{FF2B5EF4-FFF2-40B4-BE49-F238E27FC236}">
              <a16:creationId xmlns:a16="http://schemas.microsoft.com/office/drawing/2014/main" id="{D767D974-88B6-B1B6-49DC-51142330296B}"/>
            </a:ext>
          </a:extLst>
        </xdr:cNvPr>
        <xdr:cNvSpPr>
          <a:spLocks noChangeShapeType="1"/>
        </xdr:cNvSpPr>
      </xdr:nvSpPr>
      <xdr:spPr bwMode="auto">
        <a:xfrm flipH="1">
          <a:off x="5657850" y="8915400"/>
          <a:ext cx="1438275" cy="9715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28575</xdr:colOff>
      <xdr:row>12</xdr:row>
      <xdr:rowOff>19050</xdr:rowOff>
    </xdr:from>
    <xdr:to>
      <xdr:col>8</xdr:col>
      <xdr:colOff>523875</xdr:colOff>
      <xdr:row>17</xdr:row>
      <xdr:rowOff>200025</xdr:rowOff>
    </xdr:to>
    <xdr:sp macro="" textlink="">
      <xdr:nvSpPr>
        <xdr:cNvPr id="1251" name="Line 2">
          <a:extLst>
            <a:ext uri="{FF2B5EF4-FFF2-40B4-BE49-F238E27FC236}">
              <a16:creationId xmlns:a16="http://schemas.microsoft.com/office/drawing/2014/main" id="{29DD1354-A2C6-DDEF-990B-512DB3B08584}"/>
            </a:ext>
          </a:extLst>
        </xdr:cNvPr>
        <xdr:cNvSpPr>
          <a:spLocks noChangeShapeType="1"/>
        </xdr:cNvSpPr>
      </xdr:nvSpPr>
      <xdr:spPr bwMode="auto">
        <a:xfrm flipH="1">
          <a:off x="5676900" y="2133600"/>
          <a:ext cx="1419225" cy="9525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29</xdr:row>
      <xdr:rowOff>152400</xdr:rowOff>
    </xdr:from>
    <xdr:to>
      <xdr:col>9</xdr:col>
      <xdr:colOff>9525</xdr:colOff>
      <xdr:row>35</xdr:row>
      <xdr:rowOff>133350</xdr:rowOff>
    </xdr:to>
    <xdr:sp macro="" textlink="">
      <xdr:nvSpPr>
        <xdr:cNvPr id="1252" name="Line 16">
          <a:extLst>
            <a:ext uri="{FF2B5EF4-FFF2-40B4-BE49-F238E27FC236}">
              <a16:creationId xmlns:a16="http://schemas.microsoft.com/office/drawing/2014/main" id="{9F159188-53E6-E22E-CEFD-5DE2F2F02DA6}"/>
            </a:ext>
          </a:extLst>
        </xdr:cNvPr>
        <xdr:cNvSpPr>
          <a:spLocks noChangeShapeType="1"/>
        </xdr:cNvSpPr>
      </xdr:nvSpPr>
      <xdr:spPr bwMode="auto">
        <a:xfrm flipH="1">
          <a:off x="5657850" y="5019675"/>
          <a:ext cx="1447800" cy="9525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9525</xdr:colOff>
      <xdr:row>60</xdr:row>
      <xdr:rowOff>0</xdr:rowOff>
    </xdr:from>
    <xdr:to>
      <xdr:col>8</xdr:col>
      <xdr:colOff>504825</xdr:colOff>
      <xdr:row>62</xdr:row>
      <xdr:rowOff>180975</xdr:rowOff>
    </xdr:to>
    <xdr:sp macro="" textlink="">
      <xdr:nvSpPr>
        <xdr:cNvPr id="1253" name="Line 36">
          <a:extLst>
            <a:ext uri="{FF2B5EF4-FFF2-40B4-BE49-F238E27FC236}">
              <a16:creationId xmlns:a16="http://schemas.microsoft.com/office/drawing/2014/main" id="{AFA3F8A3-AAC8-F385-D8F9-1CCAA90E94DC}"/>
            </a:ext>
          </a:extLst>
        </xdr:cNvPr>
        <xdr:cNvSpPr>
          <a:spLocks noChangeShapeType="1"/>
        </xdr:cNvSpPr>
      </xdr:nvSpPr>
      <xdr:spPr bwMode="auto">
        <a:xfrm flipH="1">
          <a:off x="6381750" y="9886950"/>
          <a:ext cx="714375" cy="485775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56</xdr:row>
      <xdr:rowOff>219075</xdr:rowOff>
    </xdr:from>
    <xdr:to>
      <xdr:col>8</xdr:col>
      <xdr:colOff>523875</xdr:colOff>
      <xdr:row>62</xdr:row>
      <xdr:rowOff>142875</xdr:rowOff>
    </xdr:to>
    <xdr:sp macro="" textlink="">
      <xdr:nvSpPr>
        <xdr:cNvPr id="1254" name="Line 36">
          <a:extLst>
            <a:ext uri="{FF2B5EF4-FFF2-40B4-BE49-F238E27FC236}">
              <a16:creationId xmlns:a16="http://schemas.microsoft.com/office/drawing/2014/main" id="{F072D13D-B78C-0DE2-48A4-A235371C55AE}"/>
            </a:ext>
          </a:extLst>
        </xdr:cNvPr>
        <xdr:cNvSpPr>
          <a:spLocks noChangeShapeType="1"/>
        </xdr:cNvSpPr>
      </xdr:nvSpPr>
      <xdr:spPr bwMode="auto">
        <a:xfrm flipH="1">
          <a:off x="5657850" y="9401175"/>
          <a:ext cx="1438275" cy="9525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2000250</xdr:colOff>
      <xdr:row>35</xdr:row>
      <xdr:rowOff>200025</xdr:rowOff>
    </xdr:from>
    <xdr:to>
      <xdr:col>8</xdr:col>
      <xdr:colOff>523875</xdr:colOff>
      <xdr:row>42</xdr:row>
      <xdr:rowOff>0</xdr:rowOff>
    </xdr:to>
    <xdr:sp macro="" textlink="">
      <xdr:nvSpPr>
        <xdr:cNvPr id="1255" name="Line 18">
          <a:extLst>
            <a:ext uri="{FF2B5EF4-FFF2-40B4-BE49-F238E27FC236}">
              <a16:creationId xmlns:a16="http://schemas.microsoft.com/office/drawing/2014/main" id="{257E8EB6-22FE-F1AD-6AA0-0C2422FC659C}"/>
            </a:ext>
          </a:extLst>
        </xdr:cNvPr>
        <xdr:cNvSpPr>
          <a:spLocks noChangeShapeType="1"/>
        </xdr:cNvSpPr>
      </xdr:nvSpPr>
      <xdr:spPr bwMode="auto">
        <a:xfrm flipH="1">
          <a:off x="5648325" y="6000750"/>
          <a:ext cx="1447800" cy="9715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38100</xdr:colOff>
      <xdr:row>47</xdr:row>
      <xdr:rowOff>219075</xdr:rowOff>
    </xdr:from>
    <xdr:to>
      <xdr:col>8</xdr:col>
      <xdr:colOff>485775</xdr:colOff>
      <xdr:row>53</xdr:row>
      <xdr:rowOff>200025</xdr:rowOff>
    </xdr:to>
    <xdr:sp macro="" textlink="">
      <xdr:nvSpPr>
        <xdr:cNvPr id="1256" name="Line 28">
          <a:extLst>
            <a:ext uri="{FF2B5EF4-FFF2-40B4-BE49-F238E27FC236}">
              <a16:creationId xmlns:a16="http://schemas.microsoft.com/office/drawing/2014/main" id="{7998CA0D-E173-2C98-E6A2-CACFE8559B4A}"/>
            </a:ext>
          </a:extLst>
        </xdr:cNvPr>
        <xdr:cNvSpPr>
          <a:spLocks noChangeShapeType="1"/>
        </xdr:cNvSpPr>
      </xdr:nvSpPr>
      <xdr:spPr bwMode="auto">
        <a:xfrm flipH="1">
          <a:off x="5686425" y="7943850"/>
          <a:ext cx="1409700" cy="9715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9</xdr:row>
      <xdr:rowOff>19050</xdr:rowOff>
    </xdr:from>
    <xdr:to>
      <xdr:col>6</xdr:col>
      <xdr:colOff>542925</xdr:colOff>
      <xdr:row>11</xdr:row>
      <xdr:rowOff>209550</xdr:rowOff>
    </xdr:to>
    <xdr:sp macro="" textlink="">
      <xdr:nvSpPr>
        <xdr:cNvPr id="2262" name="Line 1">
          <a:extLst>
            <a:ext uri="{FF2B5EF4-FFF2-40B4-BE49-F238E27FC236}">
              <a16:creationId xmlns:a16="http://schemas.microsoft.com/office/drawing/2014/main" id="{C2C72A50-E42F-A42B-B44B-CB28BC51B49A}"/>
            </a:ext>
          </a:extLst>
        </xdr:cNvPr>
        <xdr:cNvSpPr>
          <a:spLocks noChangeShapeType="1"/>
        </xdr:cNvSpPr>
      </xdr:nvSpPr>
      <xdr:spPr bwMode="auto">
        <a:xfrm flipH="1">
          <a:off x="5219700" y="1647825"/>
          <a:ext cx="733425" cy="466725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15</xdr:row>
      <xdr:rowOff>9525</xdr:rowOff>
    </xdr:from>
    <xdr:to>
      <xdr:col>9</xdr:col>
      <xdr:colOff>0</xdr:colOff>
      <xdr:row>21</xdr:row>
      <xdr:rowOff>9525</xdr:rowOff>
    </xdr:to>
    <xdr:sp macro="" textlink="">
      <xdr:nvSpPr>
        <xdr:cNvPr id="2263" name="Line 6">
          <a:extLst>
            <a:ext uri="{FF2B5EF4-FFF2-40B4-BE49-F238E27FC236}">
              <a16:creationId xmlns:a16="http://schemas.microsoft.com/office/drawing/2014/main" id="{180404E0-BE1B-FC5A-8015-007879F0562F}"/>
            </a:ext>
          </a:extLst>
        </xdr:cNvPr>
        <xdr:cNvSpPr>
          <a:spLocks noChangeShapeType="1"/>
        </xdr:cNvSpPr>
      </xdr:nvSpPr>
      <xdr:spPr bwMode="auto">
        <a:xfrm flipH="1">
          <a:off x="5219700" y="2609850"/>
          <a:ext cx="1476375" cy="9715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18</xdr:row>
      <xdr:rowOff>9525</xdr:rowOff>
    </xdr:from>
    <xdr:to>
      <xdr:col>9</xdr:col>
      <xdr:colOff>0</xdr:colOff>
      <xdr:row>23</xdr:row>
      <xdr:rowOff>161925</xdr:rowOff>
    </xdr:to>
    <xdr:sp macro="" textlink="">
      <xdr:nvSpPr>
        <xdr:cNvPr id="2264" name="Line 8">
          <a:extLst>
            <a:ext uri="{FF2B5EF4-FFF2-40B4-BE49-F238E27FC236}">
              <a16:creationId xmlns:a16="http://schemas.microsoft.com/office/drawing/2014/main" id="{74E820C5-5905-D8F8-148A-EA96E145CABC}"/>
            </a:ext>
          </a:extLst>
        </xdr:cNvPr>
        <xdr:cNvSpPr>
          <a:spLocks noChangeShapeType="1"/>
        </xdr:cNvSpPr>
      </xdr:nvSpPr>
      <xdr:spPr bwMode="auto">
        <a:xfrm flipH="1">
          <a:off x="5219700" y="3095625"/>
          <a:ext cx="1476375" cy="962025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28575</xdr:colOff>
      <xdr:row>21</xdr:row>
      <xdr:rowOff>0</xdr:rowOff>
    </xdr:from>
    <xdr:to>
      <xdr:col>8</xdr:col>
      <xdr:colOff>533400</xdr:colOff>
      <xdr:row>26</xdr:row>
      <xdr:rowOff>190500</xdr:rowOff>
    </xdr:to>
    <xdr:sp macro="" textlink="">
      <xdr:nvSpPr>
        <xdr:cNvPr id="2265" name="Line 10">
          <a:extLst>
            <a:ext uri="{FF2B5EF4-FFF2-40B4-BE49-F238E27FC236}">
              <a16:creationId xmlns:a16="http://schemas.microsoft.com/office/drawing/2014/main" id="{E1B98640-A375-F6D6-0F2A-4067BB197C27}"/>
            </a:ext>
          </a:extLst>
        </xdr:cNvPr>
        <xdr:cNvSpPr>
          <a:spLocks noChangeShapeType="1"/>
        </xdr:cNvSpPr>
      </xdr:nvSpPr>
      <xdr:spPr bwMode="auto">
        <a:xfrm flipH="1">
          <a:off x="5238750" y="3571875"/>
          <a:ext cx="1457325" cy="9715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24</xdr:row>
      <xdr:rowOff>9525</xdr:rowOff>
    </xdr:from>
    <xdr:to>
      <xdr:col>9</xdr:col>
      <xdr:colOff>0</xdr:colOff>
      <xdr:row>29</xdr:row>
      <xdr:rowOff>152400</xdr:rowOff>
    </xdr:to>
    <xdr:sp macro="" textlink="">
      <xdr:nvSpPr>
        <xdr:cNvPr id="2266" name="Line 12">
          <a:extLst>
            <a:ext uri="{FF2B5EF4-FFF2-40B4-BE49-F238E27FC236}">
              <a16:creationId xmlns:a16="http://schemas.microsoft.com/office/drawing/2014/main" id="{C056093C-A499-AD47-9B04-C0644FA8A785}"/>
            </a:ext>
          </a:extLst>
        </xdr:cNvPr>
        <xdr:cNvSpPr>
          <a:spLocks noChangeShapeType="1"/>
        </xdr:cNvSpPr>
      </xdr:nvSpPr>
      <xdr:spPr bwMode="auto">
        <a:xfrm flipH="1">
          <a:off x="5219700" y="4067175"/>
          <a:ext cx="1476375" cy="9525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19050</xdr:colOff>
      <xdr:row>30</xdr:row>
      <xdr:rowOff>28575</xdr:rowOff>
    </xdr:from>
    <xdr:to>
      <xdr:col>8</xdr:col>
      <xdr:colOff>514350</xdr:colOff>
      <xdr:row>35</xdr:row>
      <xdr:rowOff>171450</xdr:rowOff>
    </xdr:to>
    <xdr:sp macro="" textlink="">
      <xdr:nvSpPr>
        <xdr:cNvPr id="2267" name="Line 16">
          <a:extLst>
            <a:ext uri="{FF2B5EF4-FFF2-40B4-BE49-F238E27FC236}">
              <a16:creationId xmlns:a16="http://schemas.microsoft.com/office/drawing/2014/main" id="{885E0392-3F97-BE54-C351-67BFA47D703E}"/>
            </a:ext>
          </a:extLst>
        </xdr:cNvPr>
        <xdr:cNvSpPr>
          <a:spLocks noChangeShapeType="1"/>
        </xdr:cNvSpPr>
      </xdr:nvSpPr>
      <xdr:spPr bwMode="auto">
        <a:xfrm flipH="1">
          <a:off x="5229225" y="5057775"/>
          <a:ext cx="1466850" cy="942975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38100</xdr:colOff>
      <xdr:row>33</xdr:row>
      <xdr:rowOff>19050</xdr:rowOff>
    </xdr:from>
    <xdr:to>
      <xdr:col>8</xdr:col>
      <xdr:colOff>542925</xdr:colOff>
      <xdr:row>38</xdr:row>
      <xdr:rowOff>171450</xdr:rowOff>
    </xdr:to>
    <xdr:sp macro="" textlink="">
      <xdr:nvSpPr>
        <xdr:cNvPr id="2268" name="Line 18">
          <a:extLst>
            <a:ext uri="{FF2B5EF4-FFF2-40B4-BE49-F238E27FC236}">
              <a16:creationId xmlns:a16="http://schemas.microsoft.com/office/drawing/2014/main" id="{70BDE4AB-85DF-72EE-45C9-0447B7573F62}"/>
            </a:ext>
          </a:extLst>
        </xdr:cNvPr>
        <xdr:cNvSpPr>
          <a:spLocks noChangeShapeType="1"/>
        </xdr:cNvSpPr>
      </xdr:nvSpPr>
      <xdr:spPr bwMode="auto">
        <a:xfrm flipH="1">
          <a:off x="5248275" y="5534025"/>
          <a:ext cx="1447800" cy="962025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1695450</xdr:colOff>
      <xdr:row>38</xdr:row>
      <xdr:rowOff>219075</xdr:rowOff>
    </xdr:from>
    <xdr:to>
      <xdr:col>8</xdr:col>
      <xdr:colOff>561975</xdr:colOff>
      <xdr:row>44</xdr:row>
      <xdr:rowOff>219075</xdr:rowOff>
    </xdr:to>
    <xdr:sp macro="" textlink="">
      <xdr:nvSpPr>
        <xdr:cNvPr id="2269" name="Line 22">
          <a:extLst>
            <a:ext uri="{FF2B5EF4-FFF2-40B4-BE49-F238E27FC236}">
              <a16:creationId xmlns:a16="http://schemas.microsoft.com/office/drawing/2014/main" id="{E003B427-39EA-DE6E-0EED-2F83DA106F73}"/>
            </a:ext>
          </a:extLst>
        </xdr:cNvPr>
        <xdr:cNvSpPr>
          <a:spLocks noChangeShapeType="1"/>
        </xdr:cNvSpPr>
      </xdr:nvSpPr>
      <xdr:spPr bwMode="auto">
        <a:xfrm flipH="1">
          <a:off x="5210175" y="6496050"/>
          <a:ext cx="1485900" cy="9715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47625</xdr:colOff>
      <xdr:row>42</xdr:row>
      <xdr:rowOff>19050</xdr:rowOff>
    </xdr:from>
    <xdr:to>
      <xdr:col>8</xdr:col>
      <xdr:colOff>523875</xdr:colOff>
      <xdr:row>47</xdr:row>
      <xdr:rowOff>190500</xdr:rowOff>
    </xdr:to>
    <xdr:sp macro="" textlink="">
      <xdr:nvSpPr>
        <xdr:cNvPr id="2270" name="Line 24">
          <a:extLst>
            <a:ext uri="{FF2B5EF4-FFF2-40B4-BE49-F238E27FC236}">
              <a16:creationId xmlns:a16="http://schemas.microsoft.com/office/drawing/2014/main" id="{42B394F3-7685-5970-853C-18226B3CB300}"/>
            </a:ext>
          </a:extLst>
        </xdr:cNvPr>
        <xdr:cNvSpPr>
          <a:spLocks noChangeShapeType="1"/>
        </xdr:cNvSpPr>
      </xdr:nvSpPr>
      <xdr:spPr bwMode="auto">
        <a:xfrm flipH="1">
          <a:off x="5257800" y="7000875"/>
          <a:ext cx="1438275" cy="9525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1695450</xdr:colOff>
      <xdr:row>45</xdr:row>
      <xdr:rowOff>28575</xdr:rowOff>
    </xdr:from>
    <xdr:to>
      <xdr:col>8</xdr:col>
      <xdr:colOff>542925</xdr:colOff>
      <xdr:row>50</xdr:row>
      <xdr:rowOff>219075</xdr:rowOff>
    </xdr:to>
    <xdr:sp macro="" textlink="">
      <xdr:nvSpPr>
        <xdr:cNvPr id="2271" name="Line 28">
          <a:extLst>
            <a:ext uri="{FF2B5EF4-FFF2-40B4-BE49-F238E27FC236}">
              <a16:creationId xmlns:a16="http://schemas.microsoft.com/office/drawing/2014/main" id="{18FD4B9E-A535-F174-D126-0689E7F2E20C}"/>
            </a:ext>
          </a:extLst>
        </xdr:cNvPr>
        <xdr:cNvSpPr>
          <a:spLocks noChangeShapeType="1"/>
        </xdr:cNvSpPr>
      </xdr:nvSpPr>
      <xdr:spPr bwMode="auto">
        <a:xfrm flipH="1">
          <a:off x="5210175" y="7496175"/>
          <a:ext cx="1485900" cy="942975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1704975</xdr:colOff>
      <xdr:row>51</xdr:row>
      <xdr:rowOff>19050</xdr:rowOff>
    </xdr:from>
    <xdr:to>
      <xdr:col>8</xdr:col>
      <xdr:colOff>523875</xdr:colOff>
      <xdr:row>56</xdr:row>
      <xdr:rowOff>219075</xdr:rowOff>
    </xdr:to>
    <xdr:sp macro="" textlink="">
      <xdr:nvSpPr>
        <xdr:cNvPr id="2272" name="Line 34">
          <a:extLst>
            <a:ext uri="{FF2B5EF4-FFF2-40B4-BE49-F238E27FC236}">
              <a16:creationId xmlns:a16="http://schemas.microsoft.com/office/drawing/2014/main" id="{E2910363-E1F2-A5A9-F9B8-06FDEE0563A3}"/>
            </a:ext>
          </a:extLst>
        </xdr:cNvPr>
        <xdr:cNvSpPr>
          <a:spLocks noChangeShapeType="1"/>
        </xdr:cNvSpPr>
      </xdr:nvSpPr>
      <xdr:spPr bwMode="auto">
        <a:xfrm flipH="1">
          <a:off x="5210175" y="8458200"/>
          <a:ext cx="1485900" cy="9525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1704975</xdr:colOff>
      <xdr:row>54</xdr:row>
      <xdr:rowOff>28575</xdr:rowOff>
    </xdr:from>
    <xdr:to>
      <xdr:col>8</xdr:col>
      <xdr:colOff>542925</xdr:colOff>
      <xdr:row>59</xdr:row>
      <xdr:rowOff>209550</xdr:rowOff>
    </xdr:to>
    <xdr:sp macro="" textlink="">
      <xdr:nvSpPr>
        <xdr:cNvPr id="2273" name="Line 36">
          <a:extLst>
            <a:ext uri="{FF2B5EF4-FFF2-40B4-BE49-F238E27FC236}">
              <a16:creationId xmlns:a16="http://schemas.microsoft.com/office/drawing/2014/main" id="{9CEADC6F-F6B0-0548-17A6-6BAF4019A88D}"/>
            </a:ext>
          </a:extLst>
        </xdr:cNvPr>
        <xdr:cNvSpPr>
          <a:spLocks noChangeShapeType="1"/>
        </xdr:cNvSpPr>
      </xdr:nvSpPr>
      <xdr:spPr bwMode="auto">
        <a:xfrm flipH="1">
          <a:off x="5210175" y="8953500"/>
          <a:ext cx="1485900" cy="942975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19050</xdr:colOff>
      <xdr:row>12</xdr:row>
      <xdr:rowOff>19050</xdr:rowOff>
    </xdr:from>
    <xdr:to>
      <xdr:col>8</xdr:col>
      <xdr:colOff>514350</xdr:colOff>
      <xdr:row>17</xdr:row>
      <xdr:rowOff>142875</xdr:rowOff>
    </xdr:to>
    <xdr:sp macro="" textlink="">
      <xdr:nvSpPr>
        <xdr:cNvPr id="2274" name="Line 6">
          <a:extLst>
            <a:ext uri="{FF2B5EF4-FFF2-40B4-BE49-F238E27FC236}">
              <a16:creationId xmlns:a16="http://schemas.microsoft.com/office/drawing/2014/main" id="{A03EE3C2-6A2C-6D60-B077-4376609137B3}"/>
            </a:ext>
          </a:extLst>
        </xdr:cNvPr>
        <xdr:cNvSpPr>
          <a:spLocks noChangeShapeType="1"/>
        </xdr:cNvSpPr>
      </xdr:nvSpPr>
      <xdr:spPr bwMode="auto">
        <a:xfrm flipH="1">
          <a:off x="5229225" y="2133600"/>
          <a:ext cx="1466850" cy="9334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19050</xdr:colOff>
      <xdr:row>8</xdr:row>
      <xdr:rowOff>276225</xdr:rowOff>
    </xdr:from>
    <xdr:to>
      <xdr:col>8</xdr:col>
      <xdr:colOff>542925</xdr:colOff>
      <xdr:row>14</xdr:row>
      <xdr:rowOff>209550</xdr:rowOff>
    </xdr:to>
    <xdr:sp macro="" textlink="">
      <xdr:nvSpPr>
        <xdr:cNvPr id="2275" name="Line 6">
          <a:extLst>
            <a:ext uri="{FF2B5EF4-FFF2-40B4-BE49-F238E27FC236}">
              <a16:creationId xmlns:a16="http://schemas.microsoft.com/office/drawing/2014/main" id="{4CDDF5D2-37C7-534F-0389-BBAF10BC2DD1}"/>
            </a:ext>
          </a:extLst>
        </xdr:cNvPr>
        <xdr:cNvSpPr>
          <a:spLocks noChangeShapeType="1"/>
        </xdr:cNvSpPr>
      </xdr:nvSpPr>
      <xdr:spPr bwMode="auto">
        <a:xfrm flipH="1">
          <a:off x="5229225" y="1628775"/>
          <a:ext cx="1466850" cy="9715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28575</xdr:colOff>
      <xdr:row>27</xdr:row>
      <xdr:rowOff>0</xdr:rowOff>
    </xdr:from>
    <xdr:to>
      <xdr:col>9</xdr:col>
      <xdr:colOff>9525</xdr:colOff>
      <xdr:row>32</xdr:row>
      <xdr:rowOff>219075</xdr:rowOff>
    </xdr:to>
    <xdr:sp macro="" textlink="">
      <xdr:nvSpPr>
        <xdr:cNvPr id="2276" name="Line 16">
          <a:extLst>
            <a:ext uri="{FF2B5EF4-FFF2-40B4-BE49-F238E27FC236}">
              <a16:creationId xmlns:a16="http://schemas.microsoft.com/office/drawing/2014/main" id="{CC4EDD3C-D2C5-2271-1A22-DB013F368E8D}"/>
            </a:ext>
          </a:extLst>
        </xdr:cNvPr>
        <xdr:cNvSpPr>
          <a:spLocks noChangeShapeType="1"/>
        </xdr:cNvSpPr>
      </xdr:nvSpPr>
      <xdr:spPr bwMode="auto">
        <a:xfrm flipH="1">
          <a:off x="5238750" y="4543425"/>
          <a:ext cx="1466850" cy="9715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19050</xdr:colOff>
      <xdr:row>60</xdr:row>
      <xdr:rowOff>9525</xdr:rowOff>
    </xdr:from>
    <xdr:to>
      <xdr:col>8</xdr:col>
      <xdr:colOff>561975</xdr:colOff>
      <xdr:row>62</xdr:row>
      <xdr:rowOff>209550</xdr:rowOff>
    </xdr:to>
    <xdr:sp macro="" textlink="">
      <xdr:nvSpPr>
        <xdr:cNvPr id="2277" name="Line 36">
          <a:extLst>
            <a:ext uri="{FF2B5EF4-FFF2-40B4-BE49-F238E27FC236}">
              <a16:creationId xmlns:a16="http://schemas.microsoft.com/office/drawing/2014/main" id="{3CD033E6-8FCC-224D-E4EA-5F65C8EFD19F}"/>
            </a:ext>
          </a:extLst>
        </xdr:cNvPr>
        <xdr:cNvSpPr>
          <a:spLocks noChangeShapeType="1"/>
        </xdr:cNvSpPr>
      </xdr:nvSpPr>
      <xdr:spPr bwMode="auto">
        <a:xfrm flipH="1">
          <a:off x="5972175" y="9906000"/>
          <a:ext cx="723900" cy="485775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1704975</xdr:colOff>
      <xdr:row>57</xdr:row>
      <xdr:rowOff>19050</xdr:rowOff>
    </xdr:from>
    <xdr:to>
      <xdr:col>8</xdr:col>
      <xdr:colOff>561975</xdr:colOff>
      <xdr:row>62</xdr:row>
      <xdr:rowOff>219075</xdr:rowOff>
    </xdr:to>
    <xdr:sp macro="" textlink="">
      <xdr:nvSpPr>
        <xdr:cNvPr id="2278" name="Line 36">
          <a:extLst>
            <a:ext uri="{FF2B5EF4-FFF2-40B4-BE49-F238E27FC236}">
              <a16:creationId xmlns:a16="http://schemas.microsoft.com/office/drawing/2014/main" id="{C04D0B0E-C841-2A63-2669-6DAADDBB6688}"/>
            </a:ext>
          </a:extLst>
        </xdr:cNvPr>
        <xdr:cNvSpPr>
          <a:spLocks noChangeShapeType="1"/>
        </xdr:cNvSpPr>
      </xdr:nvSpPr>
      <xdr:spPr bwMode="auto">
        <a:xfrm flipH="1">
          <a:off x="5210175" y="9429750"/>
          <a:ext cx="1485900" cy="962025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19050</xdr:colOff>
      <xdr:row>35</xdr:row>
      <xdr:rowOff>161925</xdr:rowOff>
    </xdr:from>
    <xdr:to>
      <xdr:col>9</xdr:col>
      <xdr:colOff>9525</xdr:colOff>
      <xdr:row>41</xdr:row>
      <xdr:rowOff>161925</xdr:rowOff>
    </xdr:to>
    <xdr:sp macro="" textlink="">
      <xdr:nvSpPr>
        <xdr:cNvPr id="2279" name="Line 18">
          <a:extLst>
            <a:ext uri="{FF2B5EF4-FFF2-40B4-BE49-F238E27FC236}">
              <a16:creationId xmlns:a16="http://schemas.microsoft.com/office/drawing/2014/main" id="{0B84D353-5350-D7D8-379E-542A31069493}"/>
            </a:ext>
          </a:extLst>
        </xdr:cNvPr>
        <xdr:cNvSpPr>
          <a:spLocks noChangeShapeType="1"/>
        </xdr:cNvSpPr>
      </xdr:nvSpPr>
      <xdr:spPr bwMode="auto">
        <a:xfrm flipH="1">
          <a:off x="5229225" y="6000750"/>
          <a:ext cx="1476375" cy="981075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1704975</xdr:colOff>
      <xdr:row>48</xdr:row>
      <xdr:rowOff>0</xdr:rowOff>
    </xdr:from>
    <xdr:to>
      <xdr:col>8</xdr:col>
      <xdr:colOff>542925</xdr:colOff>
      <xdr:row>53</xdr:row>
      <xdr:rowOff>219075</xdr:rowOff>
    </xdr:to>
    <xdr:sp macro="" textlink="">
      <xdr:nvSpPr>
        <xdr:cNvPr id="2280" name="Line 28">
          <a:extLst>
            <a:ext uri="{FF2B5EF4-FFF2-40B4-BE49-F238E27FC236}">
              <a16:creationId xmlns:a16="http://schemas.microsoft.com/office/drawing/2014/main" id="{07657C72-667E-0DE5-BE5C-090EF155F7A0}"/>
            </a:ext>
          </a:extLst>
        </xdr:cNvPr>
        <xdr:cNvSpPr>
          <a:spLocks noChangeShapeType="1"/>
        </xdr:cNvSpPr>
      </xdr:nvSpPr>
      <xdr:spPr bwMode="auto">
        <a:xfrm flipH="1">
          <a:off x="5210175" y="7953375"/>
          <a:ext cx="1485900" cy="9715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29DE6-AE3C-429E-8163-7681C1596C22}">
  <sheetPr>
    <pageSetUpPr fitToPage="1"/>
  </sheetPr>
  <dimension ref="A1:N82"/>
  <sheetViews>
    <sheetView tabSelected="1" zoomScale="91" zoomScaleNormal="91" workbookViewId="0">
      <selection activeCell="E63" sqref="E63"/>
    </sheetView>
  </sheetViews>
  <sheetFormatPr defaultColWidth="8.85546875" defaultRowHeight="12.75" x14ac:dyDescent="0.2"/>
  <cols>
    <col min="1" max="1" width="3.7109375" customWidth="1"/>
    <col min="2" max="2" width="14.140625" customWidth="1"/>
    <col min="3" max="3" width="23.7109375" customWidth="1"/>
    <col min="4" max="4" width="23.140625" customWidth="1"/>
    <col min="5" max="5" width="20" customWidth="1"/>
    <col min="6" max="9" width="5.42578125" customWidth="1"/>
    <col min="10" max="10" width="3.7109375" customWidth="1"/>
    <col min="11" max="11" width="10.85546875" customWidth="1"/>
    <col min="13" max="14" width="5.85546875" customWidth="1"/>
  </cols>
  <sheetData>
    <row r="1" spans="1:14" x14ac:dyDescent="0.2">
      <c r="A1" s="1"/>
      <c r="B1" s="73" t="s">
        <v>0</v>
      </c>
      <c r="C1" s="73"/>
      <c r="D1" s="73"/>
      <c r="E1" s="73"/>
      <c r="F1" s="73"/>
      <c r="G1" s="73"/>
      <c r="H1" s="73"/>
      <c r="I1" s="73"/>
      <c r="J1" s="1"/>
    </row>
    <row r="2" spans="1:14" x14ac:dyDescent="0.2">
      <c r="A2" s="1"/>
      <c r="B2" s="73" t="s">
        <v>1</v>
      </c>
      <c r="C2" s="73"/>
      <c r="D2" s="73"/>
      <c r="E2" s="73"/>
      <c r="F2" s="73"/>
      <c r="G2" s="73"/>
      <c r="H2" s="73"/>
      <c r="I2" s="73"/>
      <c r="J2" s="1"/>
    </row>
    <row r="3" spans="1:14" ht="15" x14ac:dyDescent="0.25">
      <c r="A3" s="1"/>
      <c r="B3" s="74" t="s">
        <v>2</v>
      </c>
      <c r="C3" s="74"/>
      <c r="D3" s="74"/>
      <c r="E3" s="74"/>
      <c r="F3" s="74"/>
      <c r="G3" s="74"/>
      <c r="H3" s="74"/>
      <c r="I3" s="74"/>
      <c r="J3" s="1"/>
    </row>
    <row r="4" spans="1:14" x14ac:dyDescent="0.2">
      <c r="A4" s="2"/>
      <c r="B4" s="3"/>
      <c r="C4" s="3"/>
      <c r="D4" s="3"/>
      <c r="E4" s="3"/>
      <c r="F4" s="3"/>
      <c r="G4" s="3"/>
      <c r="H4" s="3"/>
      <c r="I4" s="3"/>
      <c r="J4" s="1"/>
    </row>
    <row r="5" spans="1:14" ht="20.25" x14ac:dyDescent="0.3">
      <c r="A5" s="1"/>
      <c r="B5" s="75" t="s">
        <v>3</v>
      </c>
      <c r="C5" s="75"/>
      <c r="D5" s="75"/>
      <c r="E5" s="75"/>
      <c r="F5" s="75"/>
      <c r="G5" s="75"/>
      <c r="H5" s="75"/>
      <c r="I5" s="75"/>
      <c r="J5" s="1"/>
    </row>
    <row r="6" spans="1:14" ht="15" x14ac:dyDescent="0.2">
      <c r="A6" s="1"/>
      <c r="B6" s="4" t="s">
        <v>4</v>
      </c>
      <c r="C6" s="5" t="s">
        <v>5</v>
      </c>
      <c r="D6" s="6"/>
      <c r="E6" s="4" t="s">
        <v>6</v>
      </c>
      <c r="F6" s="76">
        <v>46132</v>
      </c>
      <c r="G6" s="76"/>
      <c r="H6" s="76"/>
      <c r="I6" s="76"/>
      <c r="J6" s="1"/>
    </row>
    <row r="7" spans="1:14" x14ac:dyDescent="0.2">
      <c r="A7" s="1"/>
      <c r="B7" s="4" t="s">
        <v>7</v>
      </c>
      <c r="C7" s="5" t="s">
        <v>46</v>
      </c>
      <c r="D7" s="6"/>
      <c r="F7" s="101">
        <v>0.75694444444444442</v>
      </c>
      <c r="J7" s="1"/>
    </row>
    <row r="8" spans="1:14" x14ac:dyDescent="0.2">
      <c r="A8" s="1"/>
      <c r="B8" s="4"/>
      <c r="C8" s="5"/>
      <c r="D8" s="6"/>
      <c r="J8" s="1"/>
    </row>
    <row r="9" spans="1:14" ht="14.25" x14ac:dyDescent="0.2">
      <c r="A9" s="1"/>
      <c r="B9" s="7"/>
      <c r="C9" s="8" t="s">
        <v>8</v>
      </c>
      <c r="D9" s="8" t="s">
        <v>9</v>
      </c>
      <c r="E9" s="9" t="s">
        <v>10</v>
      </c>
      <c r="F9" s="68" t="s">
        <v>11</v>
      </c>
      <c r="G9" s="68"/>
      <c r="H9" s="69" t="s">
        <v>47</v>
      </c>
      <c r="I9" s="69"/>
      <c r="J9" s="1"/>
    </row>
    <row r="10" spans="1:14" x14ac:dyDescent="0.2">
      <c r="A10" s="1"/>
      <c r="B10" s="10" t="s">
        <v>12</v>
      </c>
      <c r="C10" s="11" t="s">
        <v>46</v>
      </c>
      <c r="D10" s="12"/>
      <c r="E10" s="13"/>
      <c r="F10" s="14">
        <f>IF($C10=$C$6,5,0)+IF($D10=$C$6,3,0)+IF($E10=$C$6,1,0)</f>
        <v>0</v>
      </c>
      <c r="G10" s="15"/>
      <c r="H10" s="16">
        <f>IF($C10=$C$7,5,0)+IF($D10=$C$7,3,0)+IF($E10=$C$7,1,0)</f>
        <v>5</v>
      </c>
      <c r="I10" s="17"/>
      <c r="J10" s="1"/>
    </row>
    <row r="11" spans="1:14" x14ac:dyDescent="0.2">
      <c r="A11" s="1"/>
      <c r="B11" s="18"/>
      <c r="C11" s="12"/>
      <c r="D11" s="12"/>
      <c r="E11" s="13"/>
      <c r="F11" s="19"/>
      <c r="G11" s="3"/>
      <c r="H11" s="20"/>
      <c r="I11" s="21"/>
      <c r="J11" s="1"/>
    </row>
    <row r="12" spans="1:14" x14ac:dyDescent="0.2">
      <c r="A12" s="1"/>
      <c r="B12" s="22" t="s">
        <v>13</v>
      </c>
      <c r="C12" s="23" t="s">
        <v>48</v>
      </c>
      <c r="D12" s="24"/>
      <c r="E12" s="25"/>
      <c r="F12" s="26"/>
      <c r="G12" s="27">
        <f>F10</f>
        <v>0</v>
      </c>
      <c r="H12" s="28"/>
      <c r="I12" s="29">
        <f>H10</f>
        <v>5</v>
      </c>
      <c r="J12" s="1"/>
    </row>
    <row r="13" spans="1:14" x14ac:dyDescent="0.2">
      <c r="A13" s="1"/>
      <c r="B13" s="10" t="s">
        <v>14</v>
      </c>
      <c r="C13" s="11" t="s">
        <v>46</v>
      </c>
      <c r="D13" s="11"/>
      <c r="E13" s="20"/>
      <c r="F13" s="19">
        <f>IF($C13=$C$6,5,0)+IF($D13=$C$6,3,0)+IF($E13=$C$6,1,0)</f>
        <v>0</v>
      </c>
      <c r="G13" s="30"/>
      <c r="H13" s="20">
        <f>IF($C13=$C$7,5,0)+IF($D13=$C$7,3,0)+IF($E13=$C$7,1,0)</f>
        <v>5</v>
      </c>
      <c r="I13" s="31"/>
      <c r="J13" s="1"/>
    </row>
    <row r="14" spans="1:14" x14ac:dyDescent="0.2">
      <c r="A14" s="1"/>
      <c r="B14" s="10"/>
      <c r="C14" s="11" t="s">
        <v>49</v>
      </c>
      <c r="D14" s="11"/>
      <c r="E14" s="20"/>
      <c r="F14" s="19"/>
      <c r="G14" s="30"/>
      <c r="H14" s="20"/>
      <c r="I14" s="31"/>
      <c r="J14" s="1"/>
    </row>
    <row r="15" spans="1:14" x14ac:dyDescent="0.2">
      <c r="A15" s="1"/>
      <c r="B15" s="32"/>
      <c r="C15" s="23" t="s">
        <v>50</v>
      </c>
      <c r="D15" s="56"/>
      <c r="E15" s="62"/>
      <c r="F15" s="26"/>
      <c r="G15" s="27">
        <f>F13+G12</f>
        <v>0</v>
      </c>
      <c r="H15" s="28"/>
      <c r="I15" s="29">
        <f>H13+I12</f>
        <v>10</v>
      </c>
      <c r="J15" s="1"/>
    </row>
    <row r="16" spans="1:14" x14ac:dyDescent="0.2">
      <c r="A16" s="1"/>
      <c r="B16" s="10" t="s">
        <v>15</v>
      </c>
      <c r="C16" s="11" t="s">
        <v>5</v>
      </c>
      <c r="D16" s="11" t="s">
        <v>5</v>
      </c>
      <c r="E16" s="20" t="s">
        <v>5</v>
      </c>
      <c r="F16" s="19">
        <f>IF($C16=$C$6,5,0)+IF($D16=$C$6,3,0)+IF($E16=$C$6,1,0)</f>
        <v>9</v>
      </c>
      <c r="G16" s="30"/>
      <c r="H16" s="20">
        <f>IF($C16=$C$7,5,0)+IF($D16=$C$7,3,0)+IF($E16=$C$7,1,0)</f>
        <v>0</v>
      </c>
      <c r="I16" s="31"/>
      <c r="J16" s="1"/>
      <c r="L16" s="63" t="s">
        <v>16</v>
      </c>
      <c r="M16" s="63"/>
      <c r="N16" s="63"/>
    </row>
    <row r="17" spans="1:14" x14ac:dyDescent="0.2">
      <c r="A17" s="1"/>
      <c r="B17" s="10"/>
      <c r="C17" s="11" t="s">
        <v>51</v>
      </c>
      <c r="D17" s="11" t="s">
        <v>52</v>
      </c>
      <c r="E17" s="20" t="s">
        <v>53</v>
      </c>
      <c r="F17" s="19"/>
      <c r="G17" s="30"/>
      <c r="H17" s="20"/>
      <c r="I17" s="31"/>
      <c r="J17" s="1"/>
      <c r="L17" s="33"/>
      <c r="M17" s="34" t="str">
        <f>F64</f>
        <v>COL</v>
      </c>
      <c r="N17" s="35" t="str">
        <f>H64</f>
        <v>AC</v>
      </c>
    </row>
    <row r="18" spans="1:14" x14ac:dyDescent="0.2">
      <c r="A18" s="1"/>
      <c r="B18" s="32"/>
      <c r="C18" s="23" t="s">
        <v>54</v>
      </c>
      <c r="D18" s="23" t="s">
        <v>55</v>
      </c>
      <c r="E18" s="96" t="s">
        <v>56</v>
      </c>
      <c r="F18" s="26"/>
      <c r="G18" s="27">
        <f>F16+G15</f>
        <v>9</v>
      </c>
      <c r="H18" s="28"/>
      <c r="I18" s="29">
        <f>H16+I15</f>
        <v>10</v>
      </c>
      <c r="J18" s="1"/>
      <c r="L18" s="33" t="s">
        <v>17</v>
      </c>
      <c r="M18" s="34">
        <f>F10+F13+F16+F19+F25+F22+F28+F31+F34+F40+F37</f>
        <v>23</v>
      </c>
      <c r="N18" s="35">
        <f>H10+H13+H16+H19+H25+H22+H28+H31+H34+H40+H37</f>
        <v>60</v>
      </c>
    </row>
    <row r="19" spans="1:14" x14ac:dyDescent="0.2">
      <c r="A19" s="1"/>
      <c r="B19" s="10" t="s">
        <v>18</v>
      </c>
      <c r="C19" s="11" t="s">
        <v>46</v>
      </c>
      <c r="D19" s="11" t="s">
        <v>46</v>
      </c>
      <c r="E19" s="20" t="s">
        <v>46</v>
      </c>
      <c r="F19" s="19">
        <f>IF($C19=$C$6,5,0)+IF($D19=$C$6,3,0)+IF($E19=$C$6,1,0)</f>
        <v>0</v>
      </c>
      <c r="G19" s="30"/>
      <c r="H19" s="20">
        <f>IF($C19=$C$7,5,0)+IF($D19=$C$7,3,0)+IF($E19=$C$7,1,0)</f>
        <v>9</v>
      </c>
      <c r="I19" s="31"/>
      <c r="J19" s="1"/>
      <c r="L19" s="33" t="s">
        <v>19</v>
      </c>
      <c r="M19" s="34">
        <f>F43+F46+F49+F52+F55+F58+F61</f>
        <v>6</v>
      </c>
      <c r="N19" s="35">
        <f>H43+H46+H49+H52+H55+H58+H61</f>
        <v>48</v>
      </c>
    </row>
    <row r="20" spans="1:14" x14ac:dyDescent="0.2">
      <c r="A20" s="1"/>
      <c r="B20" s="10"/>
      <c r="C20" s="11" t="s">
        <v>71</v>
      </c>
      <c r="D20" s="11" t="s">
        <v>72</v>
      </c>
      <c r="E20" s="20" t="s">
        <v>73</v>
      </c>
      <c r="F20" s="19"/>
      <c r="G20" s="30"/>
      <c r="H20" s="20"/>
      <c r="I20" s="31"/>
      <c r="J20" s="1"/>
      <c r="L20" s="33" t="s">
        <v>20</v>
      </c>
      <c r="M20" s="34">
        <f>F10+F19+F28+F37</f>
        <v>3</v>
      </c>
      <c r="N20" s="35">
        <f>H10+H19+H28+H37</f>
        <v>29</v>
      </c>
    </row>
    <row r="21" spans="1:14" x14ac:dyDescent="0.2">
      <c r="A21" s="1"/>
      <c r="B21" s="32"/>
      <c r="C21" s="23" t="s">
        <v>74</v>
      </c>
      <c r="D21" s="23" t="s">
        <v>75</v>
      </c>
      <c r="E21" s="96" t="s">
        <v>76</v>
      </c>
      <c r="F21" s="26"/>
      <c r="G21" s="27">
        <f>F19+G18</f>
        <v>9</v>
      </c>
      <c r="H21" s="28"/>
      <c r="I21" s="29">
        <f>H19+I18</f>
        <v>19</v>
      </c>
      <c r="J21" s="1"/>
      <c r="L21" s="33" t="s">
        <v>21</v>
      </c>
      <c r="M21" s="34">
        <f>F16+F25+F22+F34+F40+F13+F31</f>
        <v>20</v>
      </c>
      <c r="N21" s="35">
        <f>H16+H25+H22+H34+H40+H13+H31</f>
        <v>31</v>
      </c>
    </row>
    <row r="22" spans="1:14" x14ac:dyDescent="0.2">
      <c r="A22" s="1"/>
      <c r="B22" s="10" t="s">
        <v>22</v>
      </c>
      <c r="C22" s="11" t="s">
        <v>5</v>
      </c>
      <c r="D22" s="12"/>
      <c r="E22" s="13"/>
      <c r="F22" s="19">
        <f>IF($C22=$C$6,5,0)+IF($D22=$C$6,3,0)+IF($E22=$C$6,1,0)</f>
        <v>5</v>
      </c>
      <c r="G22" s="30"/>
      <c r="H22" s="20">
        <f>IF($C22=$C$7,5,0)+IF($D22=$C$7,0,0)+IF($E22=$C$7,0,0)</f>
        <v>0</v>
      </c>
      <c r="I22" s="31"/>
      <c r="J22" s="1"/>
      <c r="L22" s="33" t="s">
        <v>23</v>
      </c>
      <c r="M22" s="34">
        <f>F10+F22+F40</f>
        <v>5</v>
      </c>
      <c r="N22" s="35">
        <f>H10+H22+H40</f>
        <v>10</v>
      </c>
    </row>
    <row r="23" spans="1:14" x14ac:dyDescent="0.2">
      <c r="A23" s="1"/>
      <c r="B23" s="36"/>
      <c r="C23" s="12"/>
      <c r="D23" s="12"/>
      <c r="E23" s="13"/>
      <c r="F23" s="19"/>
      <c r="G23" s="30"/>
      <c r="H23" s="20"/>
      <c r="I23" s="31"/>
      <c r="J23" s="1"/>
      <c r="L23" s="33" t="s">
        <v>24</v>
      </c>
      <c r="M23" s="34">
        <f>F43+F46+F49</f>
        <v>5</v>
      </c>
      <c r="N23" s="35">
        <f>H43+H46+H49</f>
        <v>22</v>
      </c>
    </row>
    <row r="24" spans="1:14" x14ac:dyDescent="0.2">
      <c r="A24" s="1"/>
      <c r="B24" s="32"/>
      <c r="C24" s="97">
        <v>3.1828703703703706E-2</v>
      </c>
      <c r="D24" s="24"/>
      <c r="E24" s="25"/>
      <c r="F24" s="26"/>
      <c r="G24" s="27">
        <f>F22+G21</f>
        <v>14</v>
      </c>
      <c r="H24" s="28"/>
      <c r="I24" s="29">
        <f>H22+I21</f>
        <v>19</v>
      </c>
      <c r="J24" s="1"/>
      <c r="L24" s="37" t="s">
        <v>25</v>
      </c>
      <c r="M24" s="38">
        <f>F52+F55+F61</f>
        <v>1</v>
      </c>
      <c r="N24" s="39">
        <f>H52+H55+H61</f>
        <v>26</v>
      </c>
    </row>
    <row r="25" spans="1:14" x14ac:dyDescent="0.2">
      <c r="A25" s="1"/>
      <c r="B25" s="10" t="s">
        <v>26</v>
      </c>
      <c r="C25" s="11" t="s">
        <v>46</v>
      </c>
      <c r="D25" s="11" t="s">
        <v>5</v>
      </c>
      <c r="E25" s="20" t="s">
        <v>46</v>
      </c>
      <c r="F25" s="19">
        <f>IF($C25=$C$6,5,0)+IF($D25=$C$6,3,0)+IF($E25=$C$6,1,0)</f>
        <v>3</v>
      </c>
      <c r="G25" s="30"/>
      <c r="H25" s="20">
        <f>IF($C25=$C$7,5,0)+IF($D25=$C$7,3,0)+IF($E25=$C$7,1,0)</f>
        <v>6</v>
      </c>
      <c r="I25" s="31"/>
      <c r="J25" s="1"/>
    </row>
    <row r="26" spans="1:14" x14ac:dyDescent="0.2">
      <c r="A26" s="1"/>
      <c r="B26" s="10"/>
      <c r="C26" s="11" t="s">
        <v>71</v>
      </c>
      <c r="D26" s="11" t="s">
        <v>51</v>
      </c>
      <c r="E26" s="20" t="s">
        <v>97</v>
      </c>
      <c r="F26" s="19"/>
      <c r="G26" s="30"/>
      <c r="H26" s="20"/>
      <c r="I26" s="31"/>
      <c r="J26" s="1"/>
    </row>
    <row r="27" spans="1:14" x14ac:dyDescent="0.2">
      <c r="A27" s="1"/>
      <c r="B27" s="32"/>
      <c r="C27" s="23" t="s">
        <v>98</v>
      </c>
      <c r="D27" s="23" t="s">
        <v>99</v>
      </c>
      <c r="E27" s="96" t="s">
        <v>100</v>
      </c>
      <c r="F27" s="26"/>
      <c r="G27" s="27">
        <f>F25+G24</f>
        <v>17</v>
      </c>
      <c r="H27" s="28"/>
      <c r="I27" s="29">
        <f>H25+I24</f>
        <v>25</v>
      </c>
      <c r="J27" s="1"/>
    </row>
    <row r="28" spans="1:14" x14ac:dyDescent="0.2">
      <c r="A28" s="1"/>
      <c r="B28" s="10" t="s">
        <v>27</v>
      </c>
      <c r="C28" s="11" t="s">
        <v>46</v>
      </c>
      <c r="D28" s="11" t="s">
        <v>46</v>
      </c>
      <c r="E28" s="20" t="s">
        <v>46</v>
      </c>
      <c r="F28" s="19">
        <f>IF($C28=$C$6,5,0)+IF($D28=$C$6,3,0)+IF($E28=$C$6,1,0)</f>
        <v>0</v>
      </c>
      <c r="G28" s="30"/>
      <c r="H28" s="20">
        <f>IF($C28=$C$7,5,0)+IF($D28=$C$7,3,0)+IF($E28=$C$7,1,0)</f>
        <v>9</v>
      </c>
      <c r="I28" s="31"/>
      <c r="J28" s="1"/>
    </row>
    <row r="29" spans="1:14" x14ac:dyDescent="0.2">
      <c r="A29" s="1"/>
      <c r="B29" s="10"/>
      <c r="C29" s="11" t="s">
        <v>73</v>
      </c>
      <c r="D29" s="11" t="s">
        <v>101</v>
      </c>
      <c r="E29" s="20" t="s">
        <v>102</v>
      </c>
      <c r="F29" s="19"/>
      <c r="G29" s="30"/>
      <c r="H29" s="20"/>
      <c r="I29" s="31"/>
      <c r="J29" s="1"/>
    </row>
    <row r="30" spans="1:14" x14ac:dyDescent="0.2">
      <c r="A30" s="1"/>
      <c r="B30" s="32"/>
      <c r="C30" s="23" t="s">
        <v>104</v>
      </c>
      <c r="D30" s="23" t="s">
        <v>103</v>
      </c>
      <c r="E30" s="96" t="s">
        <v>105</v>
      </c>
      <c r="F30" s="26"/>
      <c r="G30" s="27">
        <f>F28+G27</f>
        <v>17</v>
      </c>
      <c r="H30" s="28"/>
      <c r="I30" s="29">
        <f>H28+I27</f>
        <v>34</v>
      </c>
      <c r="J30" s="1"/>
    </row>
    <row r="31" spans="1:14" x14ac:dyDescent="0.2">
      <c r="A31" s="1"/>
      <c r="B31" s="10" t="s">
        <v>28</v>
      </c>
      <c r="C31" s="11" t="s">
        <v>46</v>
      </c>
      <c r="D31" s="11" t="s">
        <v>46</v>
      </c>
      <c r="E31" s="20" t="s">
        <v>46</v>
      </c>
      <c r="F31" s="19">
        <f>IF($C31=$C$6,5,0)+IF($D31=$C$6,3,0)+IF($E31=$C$6,1,0)</f>
        <v>0</v>
      </c>
      <c r="G31" s="30"/>
      <c r="H31" s="20">
        <f>IF($C31=$C$7,5,0)+IF($D31=$C$7,3,0)+IF($E31=$C$7,1,0)</f>
        <v>9</v>
      </c>
      <c r="I31" s="31"/>
      <c r="J31" s="1"/>
    </row>
    <row r="32" spans="1:14" x14ac:dyDescent="0.2">
      <c r="A32" s="1"/>
      <c r="B32" s="10"/>
      <c r="C32" s="11" t="s">
        <v>72</v>
      </c>
      <c r="D32" s="11" t="s">
        <v>106</v>
      </c>
      <c r="E32" s="20" t="s">
        <v>49</v>
      </c>
      <c r="F32" s="19"/>
      <c r="G32" s="30"/>
      <c r="H32" s="20"/>
      <c r="I32" s="31"/>
      <c r="J32" s="1"/>
    </row>
    <row r="33" spans="1:10" x14ac:dyDescent="0.2">
      <c r="A33" s="1"/>
      <c r="B33" s="32"/>
      <c r="C33" s="23" t="s">
        <v>107</v>
      </c>
      <c r="D33" s="23" t="s">
        <v>108</v>
      </c>
      <c r="E33" s="96" t="s">
        <v>109</v>
      </c>
      <c r="F33" s="26"/>
      <c r="G33" s="27">
        <f>F31+G30</f>
        <v>17</v>
      </c>
      <c r="H33" s="28"/>
      <c r="I33" s="29">
        <f>H31+I30</f>
        <v>43</v>
      </c>
      <c r="J33" s="1"/>
    </row>
    <row r="34" spans="1:10" x14ac:dyDescent="0.2">
      <c r="A34" s="1"/>
      <c r="B34" s="10" t="s">
        <v>29</v>
      </c>
      <c r="C34" s="11" t="s">
        <v>46</v>
      </c>
      <c r="D34" s="11" t="s">
        <v>5</v>
      </c>
      <c r="E34" s="20" t="s">
        <v>46</v>
      </c>
      <c r="F34" s="19">
        <f>IF($C34=$C$6,5,0)+IF($D34=$C$6,3,0)+IF($E34=$C$6,1,0)</f>
        <v>3</v>
      </c>
      <c r="G34" s="30"/>
      <c r="H34" s="20">
        <f>IF($C34=$C$7,5,0)+IF($D34=$C$7,3,0)+IF($E34=$C$7,1,0)</f>
        <v>6</v>
      </c>
      <c r="I34" s="31"/>
      <c r="J34" s="1"/>
    </row>
    <row r="35" spans="1:10" x14ac:dyDescent="0.2">
      <c r="A35" s="1"/>
      <c r="B35" s="10"/>
      <c r="C35" s="11" t="s">
        <v>110</v>
      </c>
      <c r="D35" s="11" t="s">
        <v>111</v>
      </c>
      <c r="E35" s="20" t="s">
        <v>112</v>
      </c>
      <c r="F35" s="19"/>
      <c r="G35" s="30"/>
      <c r="H35" s="20"/>
      <c r="I35" s="31"/>
      <c r="J35" s="1"/>
    </row>
    <row r="36" spans="1:10" x14ac:dyDescent="0.2">
      <c r="A36" s="1"/>
      <c r="B36" s="32"/>
      <c r="C36" s="23" t="s">
        <v>113</v>
      </c>
      <c r="D36" s="23" t="s">
        <v>114</v>
      </c>
      <c r="E36" s="96" t="s">
        <v>115</v>
      </c>
      <c r="F36" s="26"/>
      <c r="G36" s="27">
        <f>F34+G33</f>
        <v>20</v>
      </c>
      <c r="H36" s="28"/>
      <c r="I36" s="29">
        <f>H34+I33</f>
        <v>49</v>
      </c>
      <c r="J36" s="1"/>
    </row>
    <row r="37" spans="1:10" x14ac:dyDescent="0.2">
      <c r="A37" s="1"/>
      <c r="B37" s="10" t="s">
        <v>30</v>
      </c>
      <c r="C37" s="11" t="s">
        <v>46</v>
      </c>
      <c r="D37" s="11" t="s">
        <v>5</v>
      </c>
      <c r="E37" s="20" t="s">
        <v>46</v>
      </c>
      <c r="F37" s="19">
        <f>IF($C37=$C$6,5,0)+IF($D37=$C$6,3,0)+IF($E37=$C$6,1,0)</f>
        <v>3</v>
      </c>
      <c r="G37" s="30"/>
      <c r="H37" s="20">
        <f>IF($C37=$C$7,5,0)+IF($D37=$C$7,3,0)+IF($E37=$C$7,1,0)</f>
        <v>6</v>
      </c>
      <c r="I37" s="31"/>
      <c r="J37" s="1"/>
    </row>
    <row r="38" spans="1:10" x14ac:dyDescent="0.2">
      <c r="A38" s="1"/>
      <c r="B38" s="10"/>
      <c r="C38" s="11" t="s">
        <v>148</v>
      </c>
      <c r="D38" s="11" t="s">
        <v>149</v>
      </c>
      <c r="E38" s="20" t="s">
        <v>150</v>
      </c>
      <c r="F38" s="19"/>
      <c r="G38" s="30"/>
      <c r="H38" s="20"/>
      <c r="I38" s="31"/>
      <c r="J38" s="1"/>
    </row>
    <row r="39" spans="1:10" x14ac:dyDescent="0.2">
      <c r="A39" s="1"/>
      <c r="B39" s="32"/>
      <c r="C39" s="97">
        <v>0.49907407407407406</v>
      </c>
      <c r="D39" s="23" t="s">
        <v>151</v>
      </c>
      <c r="E39" s="96" t="s">
        <v>152</v>
      </c>
      <c r="F39" s="26"/>
      <c r="G39" s="27">
        <f>F37+G36</f>
        <v>23</v>
      </c>
      <c r="H39" s="28"/>
      <c r="I39" s="29">
        <f>H37+I36</f>
        <v>55</v>
      </c>
      <c r="J39" s="1"/>
    </row>
    <row r="40" spans="1:10" x14ac:dyDescent="0.2">
      <c r="A40" s="1"/>
      <c r="B40" s="10" t="s">
        <v>31</v>
      </c>
      <c r="C40" s="11" t="s">
        <v>46</v>
      </c>
      <c r="D40" s="12"/>
      <c r="E40" s="13"/>
      <c r="F40" s="19">
        <f>IF($C40=$C$6,5,0)+IF($D40=$C$6,3,0)+IF($E40=$C$6,1,0)</f>
        <v>0</v>
      </c>
      <c r="G40" s="30"/>
      <c r="H40" s="20">
        <f>IF($C40=$C$7,5,0)+IF($D40=$C$7,0,0)+IF($E40=$C$7,0,0)</f>
        <v>5</v>
      </c>
      <c r="I40" s="31"/>
      <c r="J40" s="1"/>
    </row>
    <row r="41" spans="1:10" x14ac:dyDescent="0.2">
      <c r="A41" s="1"/>
      <c r="B41" s="36"/>
      <c r="C41" s="12"/>
      <c r="D41" s="12"/>
      <c r="E41" s="13"/>
      <c r="F41" s="19"/>
      <c r="G41" s="30"/>
      <c r="H41" s="20"/>
      <c r="I41" s="31"/>
      <c r="J41" s="1"/>
    </row>
    <row r="42" spans="1:10" x14ac:dyDescent="0.2">
      <c r="A42" s="1"/>
      <c r="B42" s="32"/>
      <c r="C42" s="23" t="s">
        <v>153</v>
      </c>
      <c r="D42" s="40"/>
      <c r="E42" s="41"/>
      <c r="F42" s="26"/>
      <c r="G42" s="27">
        <f>F40+G39</f>
        <v>23</v>
      </c>
      <c r="H42" s="28"/>
      <c r="I42" s="29">
        <f>H40+I39</f>
        <v>60</v>
      </c>
      <c r="J42" s="1"/>
    </row>
    <row r="43" spans="1:10" x14ac:dyDescent="0.2">
      <c r="A43" s="1"/>
      <c r="B43" s="10" t="s">
        <v>32</v>
      </c>
      <c r="C43" s="11" t="s">
        <v>46</v>
      </c>
      <c r="D43" s="11" t="s">
        <v>46</v>
      </c>
      <c r="E43" s="20" t="s">
        <v>46</v>
      </c>
      <c r="F43" s="19">
        <f>IF($C43=$C$6,5,0)+IF($D43=$C$6,3,0)+IF($E43=$C$6,1,0)</f>
        <v>0</v>
      </c>
      <c r="G43" s="30"/>
      <c r="H43" s="20">
        <f>IF($C43=$C$7,5,0)+IF($D43=$C$7,3,0)+IF($E43=$C$7,1,0)</f>
        <v>9</v>
      </c>
      <c r="I43" s="31"/>
      <c r="J43" s="1"/>
    </row>
    <row r="44" spans="1:10" x14ac:dyDescent="0.2">
      <c r="A44" s="1"/>
      <c r="B44" s="10"/>
      <c r="C44" s="11" t="s">
        <v>154</v>
      </c>
      <c r="D44" s="11" t="s">
        <v>155</v>
      </c>
      <c r="E44" s="20" t="s">
        <v>156</v>
      </c>
      <c r="F44" s="19"/>
      <c r="G44" s="30"/>
      <c r="H44" s="20"/>
      <c r="I44" s="31"/>
      <c r="J44" s="1"/>
    </row>
    <row r="45" spans="1:10" x14ac:dyDescent="0.2">
      <c r="A45" s="1"/>
      <c r="B45" s="32"/>
      <c r="C45" s="56" t="s">
        <v>157</v>
      </c>
      <c r="D45" s="56" t="s">
        <v>158</v>
      </c>
      <c r="E45" s="62" t="s">
        <v>158</v>
      </c>
      <c r="F45" s="26"/>
      <c r="G45" s="27">
        <f>F43+G42</f>
        <v>23</v>
      </c>
      <c r="H45" s="28"/>
      <c r="I45" s="29">
        <f>H43+I42</f>
        <v>69</v>
      </c>
      <c r="J45" s="1"/>
    </row>
    <row r="46" spans="1:10" x14ac:dyDescent="0.2">
      <c r="A46" s="1"/>
      <c r="B46" s="10" t="s">
        <v>33</v>
      </c>
      <c r="C46" s="11" t="s">
        <v>46</v>
      </c>
      <c r="D46" s="11" t="s">
        <v>46</v>
      </c>
      <c r="E46" s="20" t="s">
        <v>5</v>
      </c>
      <c r="F46" s="19">
        <f>IF($C46=$C$6,5,0)+IF($D46=$C$6,3,0)+IF($E46=$C$6,1,0)</f>
        <v>1</v>
      </c>
      <c r="G46" s="30"/>
      <c r="H46" s="20">
        <f>IF($C46=$C$7,5,0)+IF($D46=$C$7,3,0)+IF($E46=$C$7,1,0)</f>
        <v>8</v>
      </c>
      <c r="I46" s="31"/>
      <c r="J46" s="1"/>
    </row>
    <row r="47" spans="1:10" x14ac:dyDescent="0.2">
      <c r="A47" s="1"/>
      <c r="B47" s="10"/>
      <c r="C47" s="11" t="s">
        <v>156</v>
      </c>
      <c r="D47" s="11" t="s">
        <v>159</v>
      </c>
      <c r="E47" s="20" t="s">
        <v>160</v>
      </c>
      <c r="F47" s="19"/>
      <c r="G47" s="30"/>
      <c r="H47" s="20"/>
      <c r="I47" s="31"/>
      <c r="J47" s="1"/>
    </row>
    <row r="48" spans="1:10" x14ac:dyDescent="0.2">
      <c r="A48" s="1"/>
      <c r="B48" s="32"/>
      <c r="C48" s="56" t="s">
        <v>161</v>
      </c>
      <c r="D48" s="56" t="s">
        <v>162</v>
      </c>
      <c r="E48" s="62" t="s">
        <v>163</v>
      </c>
      <c r="F48" s="42"/>
      <c r="G48" s="27">
        <f>F46+G45</f>
        <v>24</v>
      </c>
      <c r="H48" s="28"/>
      <c r="I48" s="29">
        <f>H46+I45</f>
        <v>77</v>
      </c>
      <c r="J48" s="1"/>
    </row>
    <row r="49" spans="1:12" x14ac:dyDescent="0.2">
      <c r="A49" s="1"/>
      <c r="B49" s="10" t="s">
        <v>34</v>
      </c>
      <c r="C49" s="11" t="s">
        <v>46</v>
      </c>
      <c r="D49" s="11" t="s">
        <v>5</v>
      </c>
      <c r="E49" s="20" t="s">
        <v>5</v>
      </c>
      <c r="F49" s="19">
        <f>IF($C49=$C$6,5,0)+IF($D49=$C$6,3,0)+IF($E49=$C$6,1,0)</f>
        <v>4</v>
      </c>
      <c r="G49" s="30"/>
      <c r="H49" s="20">
        <f>IF($C49=$C$7,5,0)+IF($D49=$C$7,3,0)+IF($E49=$C$7,1,0)</f>
        <v>5</v>
      </c>
      <c r="I49" s="31"/>
      <c r="J49" s="1"/>
    </row>
    <row r="50" spans="1:12" x14ac:dyDescent="0.2">
      <c r="A50" s="1"/>
      <c r="B50" s="10"/>
      <c r="C50" s="11" t="s">
        <v>156</v>
      </c>
      <c r="D50" s="11" t="s">
        <v>164</v>
      </c>
      <c r="E50" s="20" t="s">
        <v>165</v>
      </c>
      <c r="F50" s="19"/>
      <c r="G50" s="30"/>
      <c r="H50" s="20"/>
      <c r="I50" s="31"/>
      <c r="J50" s="1"/>
    </row>
    <row r="51" spans="1:12" x14ac:dyDescent="0.2">
      <c r="A51" s="1"/>
      <c r="B51" s="32"/>
      <c r="C51" s="56" t="s">
        <v>166</v>
      </c>
      <c r="D51" s="56" t="s">
        <v>167</v>
      </c>
      <c r="E51" s="62" t="s">
        <v>168</v>
      </c>
      <c r="F51" s="26"/>
      <c r="G51" s="27">
        <f>F49+G48</f>
        <v>28</v>
      </c>
      <c r="H51" s="28"/>
      <c r="I51" s="29">
        <f>H49+I48</f>
        <v>82</v>
      </c>
      <c r="J51" s="1"/>
    </row>
    <row r="52" spans="1:12" x14ac:dyDescent="0.2">
      <c r="A52" s="1"/>
      <c r="B52" s="10" t="s">
        <v>35</v>
      </c>
      <c r="C52" s="11" t="s">
        <v>46</v>
      </c>
      <c r="D52" s="11" t="s">
        <v>46</v>
      </c>
      <c r="E52" s="20" t="s">
        <v>5</v>
      </c>
      <c r="F52" s="19">
        <f>IF($C52=$C$6,5,0)+IF($D52=$C$6,3,0)+IF($E52=$C$6,1,0)</f>
        <v>1</v>
      </c>
      <c r="G52" s="30"/>
      <c r="H52" s="20">
        <f>IF($C52=$C$7,5,0)+IF($D52=$C$7,3,0)+IF($E52=$C$7,1,0)</f>
        <v>8</v>
      </c>
      <c r="I52" s="31"/>
      <c r="J52" s="1"/>
      <c r="K52" t="s">
        <v>36</v>
      </c>
      <c r="L52">
        <f>SUM(F65:I65)</f>
        <v>137</v>
      </c>
    </row>
    <row r="53" spans="1:12" x14ac:dyDescent="0.2">
      <c r="A53" s="1"/>
      <c r="B53" s="10"/>
      <c r="C53" s="11" t="s">
        <v>169</v>
      </c>
      <c r="D53" s="11" t="s">
        <v>170</v>
      </c>
      <c r="E53" s="20" t="s">
        <v>171</v>
      </c>
      <c r="F53" s="19"/>
      <c r="G53" s="30"/>
      <c r="H53" s="20"/>
      <c r="I53" s="31"/>
      <c r="J53" s="1"/>
    </row>
    <row r="54" spans="1:12" x14ac:dyDescent="0.2">
      <c r="A54" s="1"/>
      <c r="B54" s="32"/>
      <c r="C54" s="56" t="s">
        <v>172</v>
      </c>
      <c r="D54" s="56" t="s">
        <v>173</v>
      </c>
      <c r="E54" s="62" t="s">
        <v>174</v>
      </c>
      <c r="F54" s="26"/>
      <c r="G54" s="27">
        <f>F52+G51</f>
        <v>29</v>
      </c>
      <c r="H54" s="28"/>
      <c r="I54" s="29">
        <f>H52+I51</f>
        <v>90</v>
      </c>
      <c r="J54" s="1"/>
    </row>
    <row r="55" spans="1:12" x14ac:dyDescent="0.2">
      <c r="A55" s="1"/>
      <c r="B55" s="10" t="s">
        <v>37</v>
      </c>
      <c r="C55" s="11" t="s">
        <v>46</v>
      </c>
      <c r="D55" s="11" t="s">
        <v>46</v>
      </c>
      <c r="E55" s="20" t="s">
        <v>46</v>
      </c>
      <c r="F55" s="19">
        <f>IF($C55=$C$6,5,0)+IF($D55=$C$6,3,0)+IF($E55=$C$6,1,0)</f>
        <v>0</v>
      </c>
      <c r="G55" s="30"/>
      <c r="H55" s="20">
        <f>IF($C55=$C$7,5,0)+IF($D55=$C$7,3,0)+IF($E55=$C$7,1,0)</f>
        <v>9</v>
      </c>
      <c r="I55" s="31"/>
      <c r="J55" s="1"/>
    </row>
    <row r="56" spans="1:12" x14ac:dyDescent="0.2">
      <c r="A56" s="1"/>
      <c r="B56" s="10"/>
      <c r="C56" s="11" t="s">
        <v>169</v>
      </c>
      <c r="D56" s="11" t="s">
        <v>170</v>
      </c>
      <c r="E56" s="20" t="s">
        <v>175</v>
      </c>
      <c r="F56" s="19"/>
      <c r="G56" s="30"/>
      <c r="H56" s="20"/>
      <c r="I56" s="31"/>
      <c r="J56" s="1"/>
    </row>
    <row r="57" spans="1:12" x14ac:dyDescent="0.2">
      <c r="A57" s="1"/>
      <c r="B57" s="32"/>
      <c r="C57" s="56" t="s">
        <v>176</v>
      </c>
      <c r="D57" s="56" t="s">
        <v>177</v>
      </c>
      <c r="E57" s="62" t="s">
        <v>178</v>
      </c>
      <c r="F57" s="26"/>
      <c r="G57" s="27">
        <f>F55+G54</f>
        <v>29</v>
      </c>
      <c r="H57" s="28"/>
      <c r="I57" s="29">
        <f>H55+I54</f>
        <v>99</v>
      </c>
      <c r="J57" s="1"/>
    </row>
    <row r="58" spans="1:12" x14ac:dyDescent="0.2">
      <c r="A58" s="1"/>
      <c r="B58" s="80" t="s">
        <v>38</v>
      </c>
      <c r="C58" s="81"/>
      <c r="D58" s="81"/>
      <c r="E58" s="82"/>
      <c r="F58" s="83">
        <f>IF($C58=$C$6,5,0)+IF($D58=$C$6,3,0)+IF($E58=$C$6,1,0)</f>
        <v>0</v>
      </c>
      <c r="G58" s="84"/>
      <c r="H58" s="82">
        <f>IF($C58=$C$7,5,0)+IF($D58=$C$7,3,0)+IF($E58=$C$7,1,0)</f>
        <v>0</v>
      </c>
      <c r="I58" s="85"/>
      <c r="J58" s="1"/>
    </row>
    <row r="59" spans="1:12" x14ac:dyDescent="0.2">
      <c r="A59" s="1"/>
      <c r="B59" s="80"/>
      <c r="C59" s="81"/>
      <c r="D59" s="81"/>
      <c r="E59" s="82"/>
      <c r="F59" s="83"/>
      <c r="G59" s="84"/>
      <c r="H59" s="82"/>
      <c r="I59" s="85"/>
      <c r="J59" s="1"/>
    </row>
    <row r="60" spans="1:12" x14ac:dyDescent="0.2">
      <c r="A60" s="1"/>
      <c r="B60" s="86"/>
      <c r="C60" s="87"/>
      <c r="D60" s="87"/>
      <c r="E60" s="88"/>
      <c r="F60" s="89"/>
      <c r="G60" s="90">
        <f>F58+G57</f>
        <v>29</v>
      </c>
      <c r="H60" s="91"/>
      <c r="I60" s="92">
        <f>H58+I57</f>
        <v>99</v>
      </c>
      <c r="J60" s="1"/>
    </row>
    <row r="61" spans="1:12" x14ac:dyDescent="0.2">
      <c r="A61" s="1"/>
      <c r="B61" s="10" t="s">
        <v>39</v>
      </c>
      <c r="C61" s="11" t="s">
        <v>46</v>
      </c>
      <c r="D61" s="11" t="s">
        <v>46</v>
      </c>
      <c r="E61" s="20" t="s">
        <v>46</v>
      </c>
      <c r="F61" s="19">
        <f>IF($C61=$C$6,5,0)+IF($D61=$C$6,3,0)+IF($E61=$C$6,1,0)</f>
        <v>0</v>
      </c>
      <c r="G61" s="30"/>
      <c r="H61" s="20">
        <f>IF($C61=$C$7,5,0)+IF($D61=$C$7,3,0)+IF($E61=$C$7,1,0)</f>
        <v>9</v>
      </c>
      <c r="I61" s="31"/>
      <c r="J61" s="1"/>
    </row>
    <row r="62" spans="1:12" x14ac:dyDescent="0.2">
      <c r="A62" s="1"/>
      <c r="B62" s="10"/>
      <c r="C62" s="11" t="s">
        <v>170</v>
      </c>
      <c r="D62" s="11" t="s">
        <v>179</v>
      </c>
      <c r="E62" s="20" t="s">
        <v>180</v>
      </c>
      <c r="F62" s="19"/>
      <c r="G62" s="30"/>
      <c r="H62" s="20"/>
      <c r="I62" s="31"/>
      <c r="J62" s="1"/>
    </row>
    <row r="63" spans="1:12" x14ac:dyDescent="0.2">
      <c r="A63" s="1"/>
      <c r="B63" s="32"/>
      <c r="C63" s="56" t="s">
        <v>181</v>
      </c>
      <c r="D63" s="56" t="s">
        <v>182</v>
      </c>
      <c r="E63" s="62" t="s">
        <v>183</v>
      </c>
      <c r="F63" s="26"/>
      <c r="G63" s="27">
        <f>F61+G60</f>
        <v>29</v>
      </c>
      <c r="H63" s="28"/>
      <c r="I63" s="29">
        <f>H61+I60</f>
        <v>108</v>
      </c>
      <c r="J63" s="1"/>
    </row>
    <row r="64" spans="1:12" ht="15" x14ac:dyDescent="0.2">
      <c r="D64" s="43"/>
      <c r="E64" s="64" t="s">
        <v>40</v>
      </c>
      <c r="F64" s="65" t="str">
        <f>F9</f>
        <v>COL</v>
      </c>
      <c r="G64" s="65"/>
      <c r="H64" s="65" t="str">
        <f>H9</f>
        <v>AC</v>
      </c>
      <c r="I64" s="65"/>
    </row>
    <row r="65" spans="1:10" ht="15" x14ac:dyDescent="0.2">
      <c r="D65" s="44"/>
      <c r="E65" s="64"/>
      <c r="F65" s="66">
        <f>G63</f>
        <v>29</v>
      </c>
      <c r="G65" s="66"/>
      <c r="H65" s="67">
        <f>I63</f>
        <v>108</v>
      </c>
      <c r="I65" s="67"/>
    </row>
    <row r="67" spans="1:10" ht="21.75" x14ac:dyDescent="0.4">
      <c r="A67" s="45"/>
      <c r="B67" s="46" t="s">
        <v>41</v>
      </c>
      <c r="C67" s="70" t="s">
        <v>42</v>
      </c>
      <c r="D67" s="70"/>
      <c r="E67" s="71"/>
      <c r="F67" s="71"/>
      <c r="G67" s="72"/>
      <c r="H67" s="72"/>
      <c r="I67" s="72"/>
      <c r="J67" s="72"/>
    </row>
    <row r="82" ht="15.75" customHeight="1" x14ac:dyDescent="0.2"/>
  </sheetData>
  <sheetProtection selectLockedCells="1" selectUnlockedCells="1"/>
  <mergeCells count="16">
    <mergeCell ref="B1:I1"/>
    <mergeCell ref="B2:I2"/>
    <mergeCell ref="B3:I3"/>
    <mergeCell ref="B5:I5"/>
    <mergeCell ref="F6:I6"/>
    <mergeCell ref="F9:G9"/>
    <mergeCell ref="H9:I9"/>
    <mergeCell ref="C67:D67"/>
    <mergeCell ref="E67:F67"/>
    <mergeCell ref="G67:J67"/>
    <mergeCell ref="L16:N16"/>
    <mergeCell ref="E64:E65"/>
    <mergeCell ref="F64:G64"/>
    <mergeCell ref="H64:I64"/>
    <mergeCell ref="F65:G65"/>
    <mergeCell ref="H65:I65"/>
  </mergeCells>
  <dataValidations count="1">
    <dataValidation type="list" showErrorMessage="1" sqref="C10:E10 H11 C13:E13 H13:H14 C16:E16 H16:H17 C19:E19 H19:H20 C22:E22 H22:H23 C25:E25 H25:H26 C28:E28 H28:H29 C31:E31 H31:H32 C34:E34 H34:H35 C37:E37 H37:H38 C40:E40 H40:H41 C43:E43 H43:H44 C46:E46 H46:H47 C49:E49 H49:H50 C52:E52 H52:H53 C55:E55 H55:H56 C58:E58 H58:H59 C61:E61 H61:H62" xr:uid="{FD46D612-FB86-4048-BB12-F7B328BFB8E4}">
      <formula1>$C$5:$C$7</formula1>
      <formula2>0</formula2>
    </dataValidation>
  </dataValidations>
  <printOptions horizontalCentered="1" verticalCentered="1"/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E54B-ED91-4C75-9DCB-4227BBDA76BA}">
  <sheetPr>
    <pageSetUpPr fitToPage="1"/>
  </sheetPr>
  <dimension ref="A1:N82"/>
  <sheetViews>
    <sheetView zoomScale="90" zoomScaleNormal="90" workbookViewId="0">
      <selection activeCell="P9" sqref="P9"/>
    </sheetView>
  </sheetViews>
  <sheetFormatPr defaultColWidth="8.85546875" defaultRowHeight="12.75" x14ac:dyDescent="0.2"/>
  <cols>
    <col min="1" max="1" width="3.7109375" customWidth="1"/>
    <col min="2" max="2" width="14.140625" customWidth="1"/>
    <col min="3" max="3" width="26.28515625" customWidth="1"/>
    <col min="4" max="5" width="17" customWidth="1"/>
    <col min="6" max="6" width="8.140625" bestFit="1" customWidth="1"/>
    <col min="7" max="9" width="5.5703125" customWidth="1"/>
    <col min="10" max="10" width="3.7109375" customWidth="1"/>
    <col min="11" max="11" width="10.5703125" customWidth="1"/>
    <col min="13" max="14" width="5.85546875" customWidth="1"/>
  </cols>
  <sheetData>
    <row r="1" spans="1:14" x14ac:dyDescent="0.2">
      <c r="A1" s="47"/>
      <c r="B1" s="73" t="s">
        <v>0</v>
      </c>
      <c r="C1" s="73"/>
      <c r="D1" s="73"/>
      <c r="E1" s="73"/>
      <c r="F1" s="73"/>
      <c r="G1" s="73"/>
      <c r="H1" s="73"/>
      <c r="I1" s="73"/>
      <c r="J1" s="47"/>
    </row>
    <row r="2" spans="1:14" x14ac:dyDescent="0.2">
      <c r="A2" s="47"/>
      <c r="B2" s="73" t="s">
        <v>1</v>
      </c>
      <c r="C2" s="73"/>
      <c r="D2" s="73"/>
      <c r="E2" s="73"/>
      <c r="F2" s="73"/>
      <c r="G2" s="73"/>
      <c r="H2" s="73"/>
      <c r="I2" s="73"/>
      <c r="J2" s="47"/>
    </row>
    <row r="3" spans="1:14" ht="15" x14ac:dyDescent="0.25">
      <c r="A3" s="47"/>
      <c r="B3" s="74" t="s">
        <v>2</v>
      </c>
      <c r="C3" s="74"/>
      <c r="D3" s="74"/>
      <c r="E3" s="74"/>
      <c r="F3" s="74"/>
      <c r="G3" s="74"/>
      <c r="H3" s="74"/>
      <c r="I3" s="74"/>
      <c r="J3" s="47"/>
    </row>
    <row r="4" spans="1:14" x14ac:dyDescent="0.2">
      <c r="A4" s="48"/>
      <c r="B4" s="3"/>
      <c r="C4" s="3"/>
      <c r="D4" s="3"/>
      <c r="E4" s="3"/>
      <c r="F4" s="3"/>
      <c r="G4" s="3"/>
      <c r="H4" s="3"/>
      <c r="I4" s="3"/>
      <c r="J4" s="47"/>
    </row>
    <row r="5" spans="1:14" ht="20.25" x14ac:dyDescent="0.3">
      <c r="A5" s="47"/>
      <c r="B5" s="75" t="s">
        <v>43</v>
      </c>
      <c r="C5" s="75"/>
      <c r="D5" s="75"/>
      <c r="E5" s="75"/>
      <c r="F5" s="75"/>
      <c r="G5" s="75"/>
      <c r="H5" s="75"/>
      <c r="I5" s="75"/>
      <c r="J5" s="47"/>
    </row>
    <row r="6" spans="1:14" ht="15" x14ac:dyDescent="0.2">
      <c r="A6" s="47"/>
      <c r="B6" s="4" t="s">
        <v>4</v>
      </c>
      <c r="C6" s="5" t="s">
        <v>5</v>
      </c>
      <c r="D6" s="6"/>
      <c r="E6" s="4" t="s">
        <v>6</v>
      </c>
      <c r="F6" s="76">
        <v>46132</v>
      </c>
      <c r="G6" s="76"/>
      <c r="H6" s="76"/>
      <c r="I6" s="76"/>
      <c r="J6" s="47"/>
    </row>
    <row r="7" spans="1:14" x14ac:dyDescent="0.2">
      <c r="A7" s="47"/>
      <c r="B7" s="4" t="s">
        <v>7</v>
      </c>
      <c r="C7" s="5" t="s">
        <v>46</v>
      </c>
      <c r="D7" s="6"/>
      <c r="F7" s="101">
        <v>0.75694444444444442</v>
      </c>
      <c r="J7" s="47"/>
    </row>
    <row r="8" spans="1:14" x14ac:dyDescent="0.2">
      <c r="A8" s="47"/>
      <c r="B8" s="4"/>
      <c r="C8" s="5"/>
      <c r="D8" s="6"/>
      <c r="J8" s="47"/>
    </row>
    <row r="9" spans="1:14" ht="14.25" x14ac:dyDescent="0.2">
      <c r="A9" s="47"/>
      <c r="B9" s="7"/>
      <c r="C9" s="8" t="s">
        <v>8</v>
      </c>
      <c r="D9" s="8" t="s">
        <v>9</v>
      </c>
      <c r="E9" s="49" t="s">
        <v>10</v>
      </c>
      <c r="F9" s="68" t="s">
        <v>11</v>
      </c>
      <c r="G9" s="68"/>
      <c r="H9" s="69" t="s">
        <v>47</v>
      </c>
      <c r="I9" s="69"/>
      <c r="J9" s="47"/>
    </row>
    <row r="10" spans="1:14" x14ac:dyDescent="0.2">
      <c r="A10" s="47"/>
      <c r="B10" s="10" t="s">
        <v>12</v>
      </c>
      <c r="C10" s="11" t="s">
        <v>46</v>
      </c>
      <c r="D10" s="12"/>
      <c r="E10" s="50"/>
      <c r="F10" s="14">
        <f>IF($C10=$C$6,5,0)+IF($D10=$C$6,3,0)+IF($E10=$C$6,1,0)</f>
        <v>0</v>
      </c>
      <c r="G10" s="15"/>
      <c r="H10" s="16">
        <f>IF($C10=$C$7,5,0)+IF($D10=$C$7,0,0)+IF($E10=$C$7,0,0)</f>
        <v>5</v>
      </c>
      <c r="I10" s="17"/>
      <c r="J10" s="47"/>
    </row>
    <row r="11" spans="1:14" x14ac:dyDescent="0.2">
      <c r="A11" s="47"/>
      <c r="B11" s="18"/>
      <c r="C11" s="12"/>
      <c r="D11" s="12"/>
      <c r="E11" s="50"/>
      <c r="F11" s="19"/>
      <c r="G11" s="3"/>
      <c r="H11" s="20"/>
      <c r="I11" s="21"/>
      <c r="J11" s="47"/>
    </row>
    <row r="12" spans="1:14" x14ac:dyDescent="0.2">
      <c r="A12" s="47"/>
      <c r="B12" s="22" t="s">
        <v>13</v>
      </c>
      <c r="C12" s="97">
        <v>0.58758101851851852</v>
      </c>
      <c r="D12" s="24"/>
      <c r="E12" s="51"/>
      <c r="F12" s="26"/>
      <c r="G12" s="27">
        <f>F10</f>
        <v>0</v>
      </c>
      <c r="H12" s="28"/>
      <c r="I12" s="29">
        <f>H10</f>
        <v>5</v>
      </c>
      <c r="J12" s="47"/>
    </row>
    <row r="13" spans="1:14" x14ac:dyDescent="0.2">
      <c r="A13" s="47"/>
      <c r="B13" s="10" t="s">
        <v>44</v>
      </c>
      <c r="C13" s="11" t="s">
        <v>46</v>
      </c>
      <c r="D13" s="11"/>
      <c r="E13" s="52"/>
      <c r="F13" s="19">
        <f>IF($C13=$C$6,5,0)+IF($D13=$C$6,3,0)+IF($E13=$C$6,1,0)</f>
        <v>0</v>
      </c>
      <c r="G13" s="30"/>
      <c r="H13" s="20">
        <f>IF($C13=$C$7,5,0)+IF($D13=$C$7,3,0)+IF($E13=$C$7,1,0)</f>
        <v>5</v>
      </c>
      <c r="I13" s="31"/>
      <c r="J13" s="47"/>
    </row>
    <row r="14" spans="1:14" x14ac:dyDescent="0.2">
      <c r="A14" s="47"/>
      <c r="B14" s="10"/>
      <c r="C14" s="11" t="s">
        <v>57</v>
      </c>
      <c r="D14" s="11"/>
      <c r="E14" s="52"/>
      <c r="F14" s="19"/>
      <c r="G14" s="30"/>
      <c r="H14" s="20"/>
      <c r="I14" s="31"/>
      <c r="J14" s="47"/>
    </row>
    <row r="15" spans="1:14" x14ac:dyDescent="0.2">
      <c r="A15" s="47"/>
      <c r="B15" s="32"/>
      <c r="C15" s="23" t="s">
        <v>58</v>
      </c>
      <c r="D15" s="23"/>
      <c r="E15" s="53"/>
      <c r="F15" s="26"/>
      <c r="G15" s="27">
        <f>F13+G12</f>
        <v>0</v>
      </c>
      <c r="H15" s="28"/>
      <c r="I15" s="29">
        <f>H13+I12</f>
        <v>10</v>
      </c>
      <c r="J15" s="47"/>
    </row>
    <row r="16" spans="1:14" x14ac:dyDescent="0.2">
      <c r="A16" s="47"/>
      <c r="B16" s="10" t="s">
        <v>15</v>
      </c>
      <c r="C16" s="11" t="s">
        <v>5</v>
      </c>
      <c r="D16" s="11" t="s">
        <v>46</v>
      </c>
      <c r="E16" s="52" t="s">
        <v>46</v>
      </c>
      <c r="F16" s="19">
        <f>IF($C16=$C$6,5,0)+IF($D16=$C$6,3,0)+IF($E16=$C$6,1,0)</f>
        <v>5</v>
      </c>
      <c r="G16" s="30"/>
      <c r="H16" s="20">
        <f>IF($C16=$C$7,5,0)+IF($D16=$C$7,3,0)+IF($E16=$C$7,1,0)</f>
        <v>4</v>
      </c>
      <c r="I16" s="31"/>
      <c r="J16" s="47"/>
      <c r="L16" s="63" t="s">
        <v>16</v>
      </c>
      <c r="M16" s="63"/>
      <c r="N16" s="63"/>
    </row>
    <row r="17" spans="1:14" x14ac:dyDescent="0.2">
      <c r="A17" s="47"/>
      <c r="B17" s="10"/>
      <c r="C17" s="11" t="s">
        <v>59</v>
      </c>
      <c r="D17" s="11" t="s">
        <v>60</v>
      </c>
      <c r="E17" s="52" t="s">
        <v>61</v>
      </c>
      <c r="F17" s="19"/>
      <c r="G17" s="30"/>
      <c r="H17" s="20"/>
      <c r="I17" s="31"/>
      <c r="J17" s="47"/>
      <c r="L17" s="33"/>
      <c r="M17" s="34" t="s">
        <v>11</v>
      </c>
      <c r="N17" s="35" t="str">
        <f>H9</f>
        <v>AC</v>
      </c>
    </row>
    <row r="18" spans="1:14" x14ac:dyDescent="0.2">
      <c r="A18" s="47"/>
      <c r="B18" s="32"/>
      <c r="C18" s="23" t="s">
        <v>62</v>
      </c>
      <c r="D18" s="23" t="s">
        <v>63</v>
      </c>
      <c r="E18" s="23" t="s">
        <v>64</v>
      </c>
      <c r="F18" s="26"/>
      <c r="G18" s="27">
        <f>F16+G15</f>
        <v>5</v>
      </c>
      <c r="H18" s="28"/>
      <c r="I18" s="29">
        <f>H16+I15</f>
        <v>14</v>
      </c>
      <c r="J18" s="47"/>
      <c r="L18" s="33" t="s">
        <v>17</v>
      </c>
      <c r="M18" s="34">
        <f>F10+F13+F16+F19+F25+F22+F28+F31+F34++F37+F40</f>
        <v>6</v>
      </c>
      <c r="N18" s="35">
        <f>H10+H13+H16+H19+H25+H22+H28+H31+H34+H37+H40</f>
        <v>72</v>
      </c>
    </row>
    <row r="19" spans="1:14" x14ac:dyDescent="0.2">
      <c r="A19" s="47"/>
      <c r="B19" s="10" t="s">
        <v>18</v>
      </c>
      <c r="C19" s="11" t="s">
        <v>46</v>
      </c>
      <c r="D19" s="11" t="s">
        <v>46</v>
      </c>
      <c r="E19" s="52" t="s">
        <v>46</v>
      </c>
      <c r="F19" s="19">
        <f>IF($C19=$C$6,5,0)+IF($D19=$C$6,3,0)+IF($E19=$C$6,1,0)</f>
        <v>0</v>
      </c>
      <c r="G19" s="30"/>
      <c r="H19" s="20">
        <f>IF($C19=$C$7,5,0)+IF($D19=$C$7,3,0)+IF($E19=$C$7,1,0)</f>
        <v>9</v>
      </c>
      <c r="I19" s="31"/>
      <c r="J19" s="47"/>
      <c r="L19" s="33" t="s">
        <v>19</v>
      </c>
      <c r="M19" s="34">
        <f>F43+F46+F52+F55+F58+F61+F49</f>
        <v>0</v>
      </c>
      <c r="N19" s="35">
        <f>H43+H46+H52+H55+H58+H61+H49</f>
        <v>53</v>
      </c>
    </row>
    <row r="20" spans="1:14" x14ac:dyDescent="0.2">
      <c r="A20" s="47"/>
      <c r="B20" s="10"/>
      <c r="C20" s="11" t="s">
        <v>65</v>
      </c>
      <c r="D20" s="11" t="s">
        <v>66</v>
      </c>
      <c r="E20" s="11" t="s">
        <v>67</v>
      </c>
      <c r="F20" s="19"/>
      <c r="G20" s="30"/>
      <c r="H20" s="20"/>
      <c r="I20" s="31"/>
      <c r="J20" s="47"/>
      <c r="L20" s="33" t="s">
        <v>20</v>
      </c>
      <c r="M20" s="34">
        <f>F10+F19+F28+F37</f>
        <v>0</v>
      </c>
      <c r="N20" s="35">
        <f>H10+H19+H28+H37</f>
        <v>32</v>
      </c>
    </row>
    <row r="21" spans="1:14" x14ac:dyDescent="0.2">
      <c r="A21" s="47"/>
      <c r="B21" s="32"/>
      <c r="C21" s="98" t="s">
        <v>68</v>
      </c>
      <c r="D21" s="23" t="s">
        <v>69</v>
      </c>
      <c r="E21" s="99" t="s">
        <v>70</v>
      </c>
      <c r="F21" s="26"/>
      <c r="G21" s="27">
        <f>F19+G18</f>
        <v>5</v>
      </c>
      <c r="H21" s="28"/>
      <c r="I21" s="29">
        <f>H19+I18</f>
        <v>23</v>
      </c>
      <c r="J21" s="47"/>
      <c r="L21" s="33" t="s">
        <v>21</v>
      </c>
      <c r="M21" s="34">
        <f>F16+F25+F22+F34+F40+F31</f>
        <v>6</v>
      </c>
      <c r="N21" s="35">
        <f>H16+H25+H22+H34+H40+H31</f>
        <v>35</v>
      </c>
    </row>
    <row r="22" spans="1:14" x14ac:dyDescent="0.2">
      <c r="A22" s="47"/>
      <c r="B22" s="10" t="s">
        <v>22</v>
      </c>
      <c r="C22" s="11"/>
      <c r="D22" s="12"/>
      <c r="E22" s="50"/>
      <c r="F22" s="19">
        <f>IF($C22=$C$6,5,0)+IF($D22=$C$6,3,0)+IF($E22=$C$6,1,0)</f>
        <v>0</v>
      </c>
      <c r="G22" s="30"/>
      <c r="H22" s="20">
        <f>IF($C22=$C$7,5,0)+IF($D22=$C$7,0,0)+IF($E22=$C$7,0,0)</f>
        <v>0</v>
      </c>
      <c r="I22" s="31"/>
      <c r="J22" s="47"/>
      <c r="L22" s="33" t="s">
        <v>23</v>
      </c>
      <c r="M22" s="34">
        <f>F10+F22+F40</f>
        <v>0</v>
      </c>
      <c r="N22" s="35">
        <f>H10+H22+H40</f>
        <v>10</v>
      </c>
    </row>
    <row r="23" spans="1:14" x14ac:dyDescent="0.2">
      <c r="A23" s="47"/>
      <c r="B23" s="36"/>
      <c r="C23" s="54"/>
      <c r="D23" s="12"/>
      <c r="E23" s="50"/>
      <c r="F23" s="19"/>
      <c r="G23" s="30"/>
      <c r="H23" s="20"/>
      <c r="I23" s="31"/>
      <c r="J23" s="47"/>
      <c r="L23" s="33" t="s">
        <v>24</v>
      </c>
      <c r="M23" s="34">
        <f>F43+F46+F49</f>
        <v>0</v>
      </c>
      <c r="N23" s="35">
        <f>H43+H46+H49</f>
        <v>26</v>
      </c>
    </row>
    <row r="24" spans="1:14" x14ac:dyDescent="0.2">
      <c r="A24" s="47"/>
      <c r="B24" s="32"/>
      <c r="C24" s="11"/>
      <c r="D24" s="24"/>
      <c r="E24" s="51"/>
      <c r="F24" s="26"/>
      <c r="G24" s="27">
        <f>F22+G21</f>
        <v>5</v>
      </c>
      <c r="H24" s="28"/>
      <c r="I24" s="29">
        <f>H22+I21</f>
        <v>23</v>
      </c>
      <c r="J24" s="47"/>
      <c r="L24" s="37" t="s">
        <v>25</v>
      </c>
      <c r="M24" s="38">
        <f>F52+F55+F61</f>
        <v>0</v>
      </c>
      <c r="N24" s="39">
        <f>H52+H55+H61</f>
        <v>27</v>
      </c>
    </row>
    <row r="25" spans="1:14" x14ac:dyDescent="0.2">
      <c r="A25" s="47"/>
      <c r="B25" s="10" t="s">
        <v>26</v>
      </c>
      <c r="C25" s="11" t="s">
        <v>46</v>
      </c>
      <c r="D25" s="11" t="s">
        <v>46</v>
      </c>
      <c r="E25" s="20" t="s">
        <v>46</v>
      </c>
      <c r="F25" s="19">
        <f>IF($C25=$C$6,5,0)+IF($D25=$C$6,3,0)+IF($E25=$C$6,1,0)</f>
        <v>0</v>
      </c>
      <c r="G25" s="30"/>
      <c r="H25" s="20">
        <f>IF($C25=$C$7,5,0)+IF($D25=$C$7,3,0)+IF($E25=$C$7,1,0)</f>
        <v>9</v>
      </c>
      <c r="I25" s="31"/>
      <c r="J25" s="47"/>
    </row>
    <row r="26" spans="1:14" x14ac:dyDescent="0.2">
      <c r="A26" s="47"/>
      <c r="B26" s="10"/>
      <c r="C26" s="11" t="s">
        <v>77</v>
      </c>
      <c r="D26" s="11" t="s">
        <v>78</v>
      </c>
      <c r="E26" s="20" t="s">
        <v>79</v>
      </c>
      <c r="F26" s="19"/>
      <c r="G26" s="30"/>
      <c r="H26" s="20"/>
      <c r="I26" s="31"/>
      <c r="J26" s="47"/>
    </row>
    <row r="27" spans="1:14" x14ac:dyDescent="0.2">
      <c r="A27" s="47"/>
      <c r="B27" s="32"/>
      <c r="C27" s="97">
        <v>4.6527777777777779E-2</v>
      </c>
      <c r="D27" s="23" t="s">
        <v>80</v>
      </c>
      <c r="E27" s="96" t="s">
        <v>81</v>
      </c>
      <c r="F27" s="26"/>
      <c r="G27" s="27">
        <f>F25+G24</f>
        <v>5</v>
      </c>
      <c r="H27" s="28"/>
      <c r="I27" s="29">
        <f>H25+I24</f>
        <v>32</v>
      </c>
      <c r="J27" s="47"/>
    </row>
    <row r="28" spans="1:14" x14ac:dyDescent="0.2">
      <c r="A28" s="47"/>
      <c r="B28" s="10" t="s">
        <v>27</v>
      </c>
      <c r="C28" s="59" t="s">
        <v>46</v>
      </c>
      <c r="D28" s="11" t="s">
        <v>46</v>
      </c>
      <c r="E28" s="60" t="s">
        <v>46</v>
      </c>
      <c r="F28" s="19">
        <f>IF($C28=$C$6,5,0)+IF($D28=$C$6,3,0)+IF($E28=$C$6,1,0)</f>
        <v>0</v>
      </c>
      <c r="G28" s="30"/>
      <c r="H28" s="20">
        <f>IF($C28=$C$7,5,0)+IF($D28=$C$7,3,0)+IF($E28=$C$7,1,0)</f>
        <v>9</v>
      </c>
      <c r="I28" s="31"/>
      <c r="J28" s="47"/>
    </row>
    <row r="29" spans="1:14" x14ac:dyDescent="0.2">
      <c r="A29" s="47"/>
      <c r="B29" s="10"/>
      <c r="C29" s="11" t="s">
        <v>82</v>
      </c>
      <c r="D29" s="11" t="s">
        <v>83</v>
      </c>
      <c r="E29" s="11" t="s">
        <v>84</v>
      </c>
      <c r="F29" s="19"/>
      <c r="G29" s="30"/>
      <c r="H29" s="20"/>
      <c r="I29" s="31"/>
      <c r="J29" s="47"/>
    </row>
    <row r="30" spans="1:14" x14ac:dyDescent="0.2">
      <c r="A30" s="47"/>
      <c r="B30" s="32"/>
      <c r="C30" s="100" t="s">
        <v>85</v>
      </c>
      <c r="D30" s="98" t="s">
        <v>86</v>
      </c>
      <c r="E30" s="99" t="s">
        <v>87</v>
      </c>
      <c r="F30" s="26"/>
      <c r="G30" s="27">
        <f>F28+G27</f>
        <v>5</v>
      </c>
      <c r="H30" s="28"/>
      <c r="I30" s="29">
        <f>H28+I27</f>
        <v>41</v>
      </c>
      <c r="J30" s="47"/>
    </row>
    <row r="31" spans="1:14" x14ac:dyDescent="0.2">
      <c r="A31" s="47"/>
      <c r="B31" s="10" t="s">
        <v>28</v>
      </c>
      <c r="C31" s="59" t="s">
        <v>46</v>
      </c>
      <c r="D31" s="20" t="s">
        <v>46</v>
      </c>
      <c r="E31" s="61" t="s">
        <v>46</v>
      </c>
      <c r="F31" s="19">
        <f>IF($C31=$C$6,5,0)+IF($D31=$C$6,3,0)+IF($E31=$C$6,1,0)</f>
        <v>0</v>
      </c>
      <c r="G31" s="30"/>
      <c r="H31" s="20">
        <f>IF($C31=$C$7,5,0)+IF($D31=$C$7,3,0)+IF($E31=$C$7,1,0)</f>
        <v>9</v>
      </c>
      <c r="I31" s="31"/>
      <c r="J31" s="47"/>
    </row>
    <row r="32" spans="1:14" x14ac:dyDescent="0.2">
      <c r="A32" s="47"/>
      <c r="B32" s="10"/>
      <c r="C32" s="11" t="s">
        <v>88</v>
      </c>
      <c r="D32" s="11" t="s">
        <v>57</v>
      </c>
      <c r="E32" s="11" t="s">
        <v>89</v>
      </c>
      <c r="F32" s="19"/>
      <c r="G32" s="30"/>
      <c r="H32" s="20"/>
      <c r="I32" s="31"/>
      <c r="J32" s="47"/>
    </row>
    <row r="33" spans="1:10" x14ac:dyDescent="0.2">
      <c r="A33" s="47"/>
      <c r="B33" s="32"/>
      <c r="C33" s="98" t="s">
        <v>90</v>
      </c>
      <c r="D33" s="98" t="s">
        <v>91</v>
      </c>
      <c r="E33" s="99" t="s">
        <v>92</v>
      </c>
      <c r="F33" s="26"/>
      <c r="G33" s="27">
        <f>F31+G30</f>
        <v>5</v>
      </c>
      <c r="H33" s="28"/>
      <c r="I33" s="29">
        <f>H31+I30</f>
        <v>50</v>
      </c>
      <c r="J33" s="47"/>
    </row>
    <row r="34" spans="1:10" x14ac:dyDescent="0.2">
      <c r="A34" s="47"/>
      <c r="B34" s="10" t="s">
        <v>29</v>
      </c>
      <c r="C34" s="11" t="s">
        <v>46</v>
      </c>
      <c r="D34" s="11" t="s">
        <v>46</v>
      </c>
      <c r="E34" s="52" t="s">
        <v>5</v>
      </c>
      <c r="F34" s="19">
        <f>IF($C34=$C$6,5,0)+IF($D34=$C$6,3,0)+IF($E34=$C$6,1,0)</f>
        <v>1</v>
      </c>
      <c r="G34" s="30"/>
      <c r="H34" s="20">
        <f>IF($C34=$C$7,5,0)+IF($D34=$C$7,3,0)+IF($E34=$C$7,1,0)</f>
        <v>8</v>
      </c>
      <c r="I34" s="31"/>
      <c r="J34" s="47"/>
    </row>
    <row r="35" spans="1:10" x14ac:dyDescent="0.2">
      <c r="A35" s="47"/>
      <c r="B35" s="10"/>
      <c r="C35" s="11" t="s">
        <v>93</v>
      </c>
      <c r="D35" s="11" t="s">
        <v>60</v>
      </c>
      <c r="E35" s="11" t="s">
        <v>59</v>
      </c>
      <c r="F35" s="19"/>
      <c r="G35" s="30"/>
      <c r="H35" s="20"/>
      <c r="I35" s="31"/>
      <c r="J35" s="47"/>
    </row>
    <row r="36" spans="1:10" x14ac:dyDescent="0.2">
      <c r="A36" s="47"/>
      <c r="B36" s="32"/>
      <c r="C36" s="98" t="s">
        <v>94</v>
      </c>
      <c r="D36" s="98" t="s">
        <v>95</v>
      </c>
      <c r="E36" s="100" t="s">
        <v>96</v>
      </c>
      <c r="F36" s="26"/>
      <c r="G36" s="27">
        <f>F34+G33</f>
        <v>6</v>
      </c>
      <c r="H36" s="28"/>
      <c r="I36" s="29">
        <f>H34+I33</f>
        <v>58</v>
      </c>
      <c r="J36" s="47"/>
    </row>
    <row r="37" spans="1:10" x14ac:dyDescent="0.2">
      <c r="A37" s="47"/>
      <c r="B37" s="10" t="s">
        <v>30</v>
      </c>
      <c r="C37" s="11" t="s">
        <v>46</v>
      </c>
      <c r="D37" s="11" t="s">
        <v>46</v>
      </c>
      <c r="E37" s="60" t="s">
        <v>46</v>
      </c>
      <c r="F37" s="19">
        <f>IF($C37=$C$6,5,0)+IF($D37=$C$6,3,0)+IF($E37=$C$6,1,0)</f>
        <v>0</v>
      </c>
      <c r="G37" s="30"/>
      <c r="H37" s="20">
        <f>IF($C37=$C$7,5,0)+IF($D37=$C$7,3,0)+IF($E37=$C$7,1,0)</f>
        <v>9</v>
      </c>
      <c r="I37" s="31"/>
      <c r="J37" s="47"/>
    </row>
    <row r="38" spans="1:10" x14ac:dyDescent="0.2">
      <c r="A38" s="47"/>
      <c r="B38" s="10"/>
      <c r="C38" s="11" t="s">
        <v>65</v>
      </c>
      <c r="D38" s="11" t="s">
        <v>122</v>
      </c>
      <c r="E38" s="11" t="s">
        <v>89</v>
      </c>
      <c r="F38" s="19"/>
      <c r="G38" s="30"/>
      <c r="H38" s="20"/>
      <c r="I38" s="31"/>
      <c r="J38" s="47"/>
    </row>
    <row r="39" spans="1:10" ht="13.5" thickBot="1" x14ac:dyDescent="0.25">
      <c r="A39" s="47"/>
      <c r="B39" s="32"/>
      <c r="C39" s="98" t="s">
        <v>123</v>
      </c>
      <c r="D39" s="100" t="s">
        <v>124</v>
      </c>
      <c r="E39" s="100" t="s">
        <v>125</v>
      </c>
      <c r="F39" s="26"/>
      <c r="G39" s="27">
        <f>F37+G36</f>
        <v>6</v>
      </c>
      <c r="H39" s="28"/>
      <c r="I39" s="29">
        <f>H37+I36</f>
        <v>67</v>
      </c>
      <c r="J39" s="47"/>
    </row>
    <row r="40" spans="1:10" x14ac:dyDescent="0.2">
      <c r="A40" s="47"/>
      <c r="B40" s="10" t="s">
        <v>31</v>
      </c>
      <c r="C40" s="11" t="s">
        <v>46</v>
      </c>
      <c r="D40" s="12"/>
      <c r="E40" s="50"/>
      <c r="F40" s="19">
        <f>IF($C40=$C$6,5,0)+IF($D40=$C$6,3,0)+IF($E40=$C$6,1,0)</f>
        <v>0</v>
      </c>
      <c r="G40" s="30"/>
      <c r="H40" s="20">
        <f>IF($C40=$C$7,5,0)+IF($D40=$C$7,0,0)+IF($E40=$C$7,0,0)</f>
        <v>5</v>
      </c>
      <c r="I40" s="31"/>
      <c r="J40" s="47"/>
    </row>
    <row r="41" spans="1:10" x14ac:dyDescent="0.2">
      <c r="A41" s="47"/>
      <c r="B41" s="36"/>
      <c r="C41" s="12"/>
      <c r="D41" s="12"/>
      <c r="E41" s="50"/>
      <c r="F41" s="19"/>
      <c r="G41" s="30"/>
      <c r="H41" s="20"/>
      <c r="I41" s="31"/>
      <c r="J41" s="47"/>
    </row>
    <row r="42" spans="1:10" x14ac:dyDescent="0.2">
      <c r="A42" s="47"/>
      <c r="B42" s="32"/>
      <c r="C42" s="23" t="s">
        <v>126</v>
      </c>
      <c r="D42" s="40"/>
      <c r="E42" s="55"/>
      <c r="F42" s="26"/>
      <c r="G42" s="27">
        <f>F40+G39</f>
        <v>6</v>
      </c>
      <c r="H42" s="28"/>
      <c r="I42" s="29">
        <f>H40+I39</f>
        <v>72</v>
      </c>
      <c r="J42" s="47"/>
    </row>
    <row r="43" spans="1:10" x14ac:dyDescent="0.2">
      <c r="A43" s="47"/>
      <c r="B43" s="10" t="s">
        <v>32</v>
      </c>
      <c r="C43" s="11" t="s">
        <v>46</v>
      </c>
      <c r="D43" s="11" t="s">
        <v>46</v>
      </c>
      <c r="E43" s="52" t="s">
        <v>46</v>
      </c>
      <c r="F43" s="19">
        <f>IF($C43=$C$6,5,0)+IF($D43=$C$6,3,0)+IF($E43=$C$6,1,0)</f>
        <v>0</v>
      </c>
      <c r="G43" s="30"/>
      <c r="H43" s="20">
        <f>IF($C43=$C$7,5,0)+IF($D43=$C$7,3,0)+IF($E43=$C$7,1,0)</f>
        <v>9</v>
      </c>
      <c r="I43" s="31"/>
      <c r="J43" s="47"/>
    </row>
    <row r="44" spans="1:10" x14ac:dyDescent="0.2">
      <c r="A44" s="47"/>
      <c r="B44" s="10"/>
      <c r="C44" s="11" t="s">
        <v>127</v>
      </c>
      <c r="D44" s="11" t="s">
        <v>128</v>
      </c>
      <c r="E44" s="11" t="s">
        <v>131</v>
      </c>
      <c r="F44" s="19"/>
      <c r="G44" s="30"/>
      <c r="H44" s="20"/>
      <c r="I44" s="31"/>
      <c r="J44" s="47"/>
    </row>
    <row r="45" spans="1:10" x14ac:dyDescent="0.2">
      <c r="A45" s="47"/>
      <c r="B45" s="32"/>
      <c r="C45" s="11" t="s">
        <v>129</v>
      </c>
      <c r="D45" s="11" t="s">
        <v>129</v>
      </c>
      <c r="E45" s="11" t="s">
        <v>130</v>
      </c>
      <c r="F45" s="26"/>
      <c r="G45" s="27">
        <f>F43+G42</f>
        <v>6</v>
      </c>
      <c r="H45" s="28"/>
      <c r="I45" s="29">
        <f>H43+I42</f>
        <v>81</v>
      </c>
      <c r="J45" s="47"/>
    </row>
    <row r="46" spans="1:10" x14ac:dyDescent="0.2">
      <c r="A46" s="47"/>
      <c r="B46" s="10" t="s">
        <v>33</v>
      </c>
      <c r="C46" s="59" t="s">
        <v>46</v>
      </c>
      <c r="D46" s="59" t="s">
        <v>46</v>
      </c>
      <c r="E46" s="60" t="s">
        <v>46</v>
      </c>
      <c r="F46" s="19">
        <f>IF($C46=$C$6,5,0)+IF($D46=$C$6,3,0)+IF($E46=$C$6,1,0)</f>
        <v>0</v>
      </c>
      <c r="G46" s="30"/>
      <c r="H46" s="20">
        <f>IF($C46=$C$7,5,0)+IF($D46=$C$7,3,0)+IF($E46=$C$7,1,0)</f>
        <v>9</v>
      </c>
      <c r="I46" s="31"/>
      <c r="J46" s="47"/>
    </row>
    <row r="47" spans="1:10" x14ac:dyDescent="0.2">
      <c r="A47" s="47"/>
      <c r="B47" s="10"/>
      <c r="C47" s="11" t="s">
        <v>132</v>
      </c>
      <c r="D47" s="11" t="s">
        <v>93</v>
      </c>
      <c r="E47" s="11" t="s">
        <v>57</v>
      </c>
      <c r="F47" s="19"/>
      <c r="G47" s="30"/>
      <c r="H47" s="20"/>
      <c r="I47" s="31"/>
      <c r="J47" s="47"/>
    </row>
    <row r="48" spans="1:10" x14ac:dyDescent="0.2">
      <c r="A48" s="47"/>
      <c r="B48" s="32"/>
      <c r="C48" s="11" t="s">
        <v>133</v>
      </c>
      <c r="D48" s="11" t="s">
        <v>134</v>
      </c>
      <c r="E48" s="11" t="s">
        <v>135</v>
      </c>
      <c r="F48" s="26"/>
      <c r="G48" s="27">
        <f>F46+G45</f>
        <v>6</v>
      </c>
      <c r="H48" s="28"/>
      <c r="I48" s="29">
        <f>H46+I45</f>
        <v>90</v>
      </c>
      <c r="J48" s="47"/>
    </row>
    <row r="49" spans="1:12" x14ac:dyDescent="0.2">
      <c r="A49" s="47"/>
      <c r="B49" s="10" t="s">
        <v>34</v>
      </c>
      <c r="C49" s="59" t="s">
        <v>46</v>
      </c>
      <c r="D49" s="59" t="s">
        <v>46</v>
      </c>
      <c r="E49" s="60"/>
      <c r="F49" s="19">
        <f>IF($C49=$C$6,5,0)+IF($D49=$C$6,3,0)+IF($E49=$C$6,1,0)</f>
        <v>0</v>
      </c>
      <c r="G49" s="30"/>
      <c r="H49" s="20">
        <f>IF($C49=$C$7,5,0)+IF($D49=$C$7,3,0)+IF($E49=$C$7,1,0)</f>
        <v>8</v>
      </c>
      <c r="I49" s="31"/>
      <c r="J49" s="47"/>
    </row>
    <row r="50" spans="1:12" x14ac:dyDescent="0.2">
      <c r="A50" s="47"/>
      <c r="B50" s="10"/>
      <c r="C50" s="11" t="s">
        <v>132</v>
      </c>
      <c r="D50" s="11" t="s">
        <v>93</v>
      </c>
      <c r="E50" s="11"/>
      <c r="F50" s="19"/>
      <c r="G50" s="30"/>
      <c r="H50" s="20"/>
      <c r="I50" s="31"/>
      <c r="J50" s="47"/>
    </row>
    <row r="51" spans="1:12" x14ac:dyDescent="0.2">
      <c r="A51" s="47"/>
      <c r="B51" s="32"/>
      <c r="C51" s="11" t="s">
        <v>136</v>
      </c>
      <c r="D51" s="11" t="s">
        <v>137</v>
      </c>
      <c r="E51" s="11"/>
      <c r="F51" s="26"/>
      <c r="G51" s="27">
        <f>F49+G48</f>
        <v>6</v>
      </c>
      <c r="H51" s="28"/>
      <c r="I51" s="29">
        <f>H49+I48</f>
        <v>98</v>
      </c>
      <c r="J51" s="47"/>
    </row>
    <row r="52" spans="1:12" x14ac:dyDescent="0.2">
      <c r="A52" s="47"/>
      <c r="B52" s="10" t="s">
        <v>35</v>
      </c>
      <c r="C52" s="59" t="s">
        <v>46</v>
      </c>
      <c r="D52" s="59" t="s">
        <v>46</v>
      </c>
      <c r="E52" s="60" t="s">
        <v>46</v>
      </c>
      <c r="F52" s="19">
        <f>IF($C52=$C$6,5,0)+IF($D52=$C$6,3,0)+IF($E52=$C$6,1,0)</f>
        <v>0</v>
      </c>
      <c r="G52" s="30"/>
      <c r="H52" s="20">
        <f>IF($C52=$C$7,5,0)+IF($D52=$C$7,3,0)+IF($E52=$C$7,1,0)</f>
        <v>9</v>
      </c>
      <c r="I52" s="31"/>
      <c r="J52" s="47"/>
      <c r="K52" t="s">
        <v>36</v>
      </c>
      <c r="L52">
        <f>SUM(F65,H65)</f>
        <v>131</v>
      </c>
    </row>
    <row r="53" spans="1:12" x14ac:dyDescent="0.2">
      <c r="A53" s="47"/>
      <c r="B53" s="10"/>
      <c r="C53" s="11" t="s">
        <v>116</v>
      </c>
      <c r="D53" s="11" t="s">
        <v>139</v>
      </c>
      <c r="E53" s="11" t="s">
        <v>138</v>
      </c>
      <c r="F53" s="19"/>
      <c r="G53" s="30"/>
      <c r="H53" s="20"/>
      <c r="I53" s="31"/>
      <c r="J53" s="47"/>
    </row>
    <row r="54" spans="1:12" x14ac:dyDescent="0.2">
      <c r="A54" s="47"/>
      <c r="B54" s="32"/>
      <c r="C54" s="57" t="s">
        <v>140</v>
      </c>
      <c r="D54" s="57" t="s">
        <v>141</v>
      </c>
      <c r="E54" s="58" t="s">
        <v>142</v>
      </c>
      <c r="F54" s="26"/>
      <c r="G54" s="27">
        <f>F52+G51</f>
        <v>6</v>
      </c>
      <c r="H54" s="28"/>
      <c r="I54" s="29">
        <f>H52+I51</f>
        <v>107</v>
      </c>
      <c r="J54" s="47"/>
    </row>
    <row r="55" spans="1:12" x14ac:dyDescent="0.2">
      <c r="A55" s="47"/>
      <c r="B55" s="10" t="s">
        <v>37</v>
      </c>
      <c r="C55" s="11" t="s">
        <v>46</v>
      </c>
      <c r="D55" s="11" t="s">
        <v>46</v>
      </c>
      <c r="E55" s="52" t="s">
        <v>46</v>
      </c>
      <c r="F55" s="19">
        <f>IF($C55=$C$6,5,0)+IF($D55=$C$6,3,0)+IF($E55=$C$6,1,0)</f>
        <v>0</v>
      </c>
      <c r="G55" s="30"/>
      <c r="H55" s="20">
        <f>IF($C55=$C$7,5,0)+IF($D55=$C$7,3,0)+IF($E55=$C$7,1,0)</f>
        <v>9</v>
      </c>
      <c r="I55" s="31"/>
      <c r="J55" s="47"/>
    </row>
    <row r="56" spans="1:12" x14ac:dyDescent="0.2">
      <c r="A56" s="47"/>
      <c r="B56" s="10"/>
      <c r="C56" s="11" t="s">
        <v>116</v>
      </c>
      <c r="D56" s="11" t="s">
        <v>117</v>
      </c>
      <c r="E56" s="11" t="s">
        <v>118</v>
      </c>
      <c r="F56" s="19"/>
      <c r="G56" s="30"/>
      <c r="H56" s="20"/>
      <c r="I56" s="31"/>
      <c r="J56" s="47"/>
    </row>
    <row r="57" spans="1:12" x14ac:dyDescent="0.2">
      <c r="A57" s="47"/>
      <c r="B57" s="32"/>
      <c r="C57" s="98" t="s">
        <v>119</v>
      </c>
      <c r="D57" s="98" t="s">
        <v>120</v>
      </c>
      <c r="E57" s="99" t="s">
        <v>121</v>
      </c>
      <c r="F57" s="26"/>
      <c r="G57" s="27">
        <f>F55+G54</f>
        <v>6</v>
      </c>
      <c r="H57" s="28"/>
      <c r="I57" s="29">
        <f>H55+I54</f>
        <v>116</v>
      </c>
      <c r="J57" s="47"/>
    </row>
    <row r="58" spans="1:12" x14ac:dyDescent="0.2">
      <c r="A58" s="47"/>
      <c r="B58" s="80" t="s">
        <v>38</v>
      </c>
      <c r="C58" s="81"/>
      <c r="D58" s="81"/>
      <c r="E58" s="93"/>
      <c r="F58" s="83">
        <f>IF($C58=$C$6,5,0)+IF($D58=$C$6,3,0)+IF($E58=$C$6,1,0)</f>
        <v>0</v>
      </c>
      <c r="G58" s="84"/>
      <c r="H58" s="82">
        <f>IF($C58=$C$7,5,0)+IF($D58=$C$7,3,0)+IF($E58=$C$7,1,0)</f>
        <v>0</v>
      </c>
      <c r="I58" s="85"/>
      <c r="J58" s="47"/>
    </row>
    <row r="59" spans="1:12" x14ac:dyDescent="0.2">
      <c r="A59" s="47"/>
      <c r="B59" s="80"/>
      <c r="C59" s="81"/>
      <c r="D59" s="81"/>
      <c r="E59" s="81"/>
      <c r="F59" s="83"/>
      <c r="G59" s="84"/>
      <c r="H59" s="82"/>
      <c r="I59" s="85"/>
      <c r="J59" s="47"/>
    </row>
    <row r="60" spans="1:12" x14ac:dyDescent="0.2">
      <c r="A60" s="47"/>
      <c r="B60" s="86"/>
      <c r="C60" s="94"/>
      <c r="D60" s="94"/>
      <c r="E60" s="95"/>
      <c r="F60" s="89"/>
      <c r="G60" s="90">
        <f>F58+G57</f>
        <v>6</v>
      </c>
      <c r="H60" s="91"/>
      <c r="I60" s="92">
        <f>H58+I57</f>
        <v>116</v>
      </c>
      <c r="J60" s="47"/>
    </row>
    <row r="61" spans="1:12" x14ac:dyDescent="0.2">
      <c r="A61" s="47"/>
      <c r="B61" s="10" t="s">
        <v>39</v>
      </c>
      <c r="C61" s="11" t="s">
        <v>46</v>
      </c>
      <c r="D61" s="11" t="s">
        <v>46</v>
      </c>
      <c r="E61" s="52" t="s">
        <v>46</v>
      </c>
      <c r="F61" s="19">
        <f>IF($C61=$C$6,5,0)+IF($D61=$C$6,3,0)+IF($E61=$C$6,1,0)</f>
        <v>0</v>
      </c>
      <c r="G61" s="30"/>
      <c r="H61" s="20">
        <f>IF($C61=$C$7,5,0)+IF($D61=$C$7,3,0)+IF($E61=$C$7,1,0)</f>
        <v>9</v>
      </c>
      <c r="I61" s="31"/>
      <c r="J61" s="47"/>
    </row>
    <row r="62" spans="1:12" x14ac:dyDescent="0.2">
      <c r="A62" s="47"/>
      <c r="B62" s="10"/>
      <c r="C62" s="11" t="s">
        <v>143</v>
      </c>
      <c r="D62" s="11" t="s">
        <v>144</v>
      </c>
      <c r="E62" s="11" t="s">
        <v>138</v>
      </c>
      <c r="F62" s="19"/>
      <c r="G62" s="30"/>
      <c r="H62" s="20"/>
      <c r="I62" s="31"/>
      <c r="J62" s="47"/>
    </row>
    <row r="63" spans="1:12" ht="13.5" thickBot="1" x14ac:dyDescent="0.25">
      <c r="A63" s="47"/>
      <c r="B63" s="32"/>
      <c r="C63" s="57" t="s">
        <v>145</v>
      </c>
      <c r="D63" s="57" t="s">
        <v>146</v>
      </c>
      <c r="E63" s="11" t="s">
        <v>147</v>
      </c>
      <c r="F63" s="26"/>
      <c r="G63" s="27">
        <f>F61+G60</f>
        <v>6</v>
      </c>
      <c r="H63" s="28"/>
      <c r="I63" s="29">
        <f>H61+I60</f>
        <v>125</v>
      </c>
      <c r="J63" s="47"/>
    </row>
    <row r="64" spans="1:12" ht="16.5" thickTop="1" thickBot="1" x14ac:dyDescent="0.25">
      <c r="E64" s="77" t="s">
        <v>40</v>
      </c>
      <c r="F64" s="65" t="str">
        <f>F9</f>
        <v>COL</v>
      </c>
      <c r="G64" s="65"/>
      <c r="H64" s="65" t="str">
        <f>H9</f>
        <v>AC</v>
      </c>
      <c r="I64" s="65"/>
    </row>
    <row r="65" spans="1:10" ht="16.5" thickTop="1" thickBot="1" x14ac:dyDescent="0.25">
      <c r="E65" s="77"/>
      <c r="F65" s="78">
        <f>G63</f>
        <v>6</v>
      </c>
      <c r="G65" s="78"/>
      <c r="H65" s="79">
        <f>I63</f>
        <v>125</v>
      </c>
      <c r="I65" s="79"/>
    </row>
    <row r="67" spans="1:10" ht="21.75" x14ac:dyDescent="0.4">
      <c r="A67" s="45"/>
      <c r="B67" s="46" t="s">
        <v>41</v>
      </c>
      <c r="C67" s="70" t="s">
        <v>45</v>
      </c>
      <c r="D67" s="70"/>
      <c r="E67" s="71"/>
      <c r="F67" s="71"/>
      <c r="G67" s="72"/>
      <c r="H67" s="72"/>
      <c r="I67" s="72"/>
      <c r="J67" s="72"/>
    </row>
    <row r="82" ht="15.75" customHeight="1" x14ac:dyDescent="0.2"/>
  </sheetData>
  <sheetProtection selectLockedCells="1" selectUnlockedCells="1"/>
  <mergeCells count="16">
    <mergeCell ref="B1:I1"/>
    <mergeCell ref="B2:I2"/>
    <mergeCell ref="B3:I3"/>
    <mergeCell ref="B5:I5"/>
    <mergeCell ref="F6:I6"/>
    <mergeCell ref="F9:G9"/>
    <mergeCell ref="H9:I9"/>
    <mergeCell ref="C67:D67"/>
    <mergeCell ref="E67:F67"/>
    <mergeCell ref="G67:J67"/>
    <mergeCell ref="L16:N16"/>
    <mergeCell ref="E64:E65"/>
    <mergeCell ref="F64:G64"/>
    <mergeCell ref="H64:I64"/>
    <mergeCell ref="F65:G65"/>
    <mergeCell ref="H65:I65"/>
  </mergeCells>
  <dataValidations count="1">
    <dataValidation type="list" showErrorMessage="1" sqref="H11 H13:H14 H16:H17 H19:H20 H22:H23 H25:H26 H28:H29 H31:H32 H34:H35 H37:H38 H40:H41 H43:H44 H46:H47 H49:H50 H52:H53 H55:H56 H58:H59 H61:H62 C10:E10 C13:E13 C16:E16 C19:E19 C22:E22 C61:E61 C28:E28 C31:E31 C34:E34 C37:E37 C40:E40 C43:E43 C46:E46 C49:E49 C52:E52 C55:E55 C58:E58 C25:E25" xr:uid="{7F90C8F8-2071-42BC-9AC5-9BB08600795F}">
      <formula1>$C$5:$C$7</formula1>
      <formula2>0</formula2>
    </dataValidation>
  </dataValidations>
  <printOptions horizontalCentered="1" verticalCentered="1"/>
  <pageMargins left="0.75" right="0.75" top="1" bottom="1" header="0.51180555555555551" footer="0.51180555555555551"/>
  <pageSetup firstPageNumber="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520a94-5409-4405-80bd-0133c81529dc" xsi:nil="true"/>
    <lcf76f155ced4ddcb4097134ff3c332f xmlns="ddcc469a-d3bd-4be6-8a4a-71970e6d9ea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75B9BBC916FB42837150867447A221" ma:contentTypeVersion="16" ma:contentTypeDescription="Create a new document." ma:contentTypeScope="" ma:versionID="dea725d77cc634e9fc461bd0bf5bc82a">
  <xsd:schema xmlns:xsd="http://www.w3.org/2001/XMLSchema" xmlns:xs="http://www.w3.org/2001/XMLSchema" xmlns:p="http://schemas.microsoft.com/office/2006/metadata/properties" xmlns:ns2="ddcc469a-d3bd-4be6-8a4a-71970e6d9eae" xmlns:ns3="0c520a94-5409-4405-80bd-0133c81529dc" targetNamespace="http://schemas.microsoft.com/office/2006/metadata/properties" ma:root="true" ma:fieldsID="8a24717f318fc575b7dc9553ff4cdd15" ns2:_="" ns3:_="">
    <xsd:import namespace="ddcc469a-d3bd-4be6-8a4a-71970e6d9eae"/>
    <xsd:import namespace="0c520a94-5409-4405-80bd-0133c81529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c469a-d3bd-4be6-8a4a-71970e6d9e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a7a4d66-4f34-49e9-bad7-abee555d01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20a94-5409-4405-80bd-0133c81529d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a74746d-7c68-4932-85b0-ab7927567b48}" ma:internalName="TaxCatchAll" ma:showField="CatchAllData" ma:web="0c520a94-5409-4405-80bd-0133c81529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03B47A-66AD-4010-82A2-64580E257244}">
  <ds:schemaRefs>
    <ds:schemaRef ds:uri="http://schemas.microsoft.com/office/2006/metadata/properties"/>
    <ds:schemaRef ds:uri="http://schemas.microsoft.com/office/infopath/2007/PartnerControls"/>
    <ds:schemaRef ds:uri="0c520a94-5409-4405-80bd-0133c81529dc"/>
    <ds:schemaRef ds:uri="ddcc469a-d3bd-4be6-8a4a-71970e6d9eae"/>
  </ds:schemaRefs>
</ds:datastoreItem>
</file>

<file path=customXml/itemProps2.xml><?xml version="1.0" encoding="utf-8"?>
<ds:datastoreItem xmlns:ds="http://schemas.openxmlformats.org/officeDocument/2006/customXml" ds:itemID="{B9FBE88D-6092-4A30-A797-7B7B075C3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cc469a-d3bd-4be6-8a4a-71970e6d9eae"/>
    <ds:schemaRef ds:uri="0c520a94-5409-4405-80bd-0133c81529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06E8D3-557F-4EC9-93C2-9C5F1495FC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Boys SH Master</vt:lpstr>
      <vt:lpstr>Girls SH Master</vt:lpstr>
      <vt:lpstr>'Boys SH Master'!Print_Area</vt:lpstr>
      <vt:lpstr>'Girls SH Master'!Print_Area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Sanders</dc:creator>
  <cp:keywords/>
  <dc:description/>
  <cp:lastModifiedBy>Sara Sementelli</cp:lastModifiedBy>
  <cp:revision/>
  <dcterms:created xsi:type="dcterms:W3CDTF">2023-04-11T14:15:22Z</dcterms:created>
  <dcterms:modified xsi:type="dcterms:W3CDTF">2026-04-20T22:41:35Z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0x0101001475B9BBC916FB42837150867447A221</vt:lpwstr>
  </property>
  <property fmtid="{D5CDD505-2E9C-101B-9397-08002B2CF9AE}" pid="3" name="MediaServiceImageTags">
    <vt:lpwstr/>
  </property>
</Properties>
</file>