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https://studentseasdpa-my.sharepoint.com/personal/m_white_easdpa_org/Documents/Desktop/"/>
    </mc:Choice>
  </mc:AlternateContent>
  <xr:revisionPtr revIDLastSave="332" documentId="8_{C67F50B2-B24C-4D02-B4B1-5C293A5E5BCB}" xr6:coauthVersionLast="47" xr6:coauthVersionMax="47" xr10:uidLastSave="{F00938AC-9199-4C15-AB29-01F29E7A5A2A}"/>
  <bookViews>
    <workbookView xWindow="9510" yWindow="0" windowWidth="9780" windowHeight="10170" xr2:uid="{00000000-000D-0000-FFFF-FFFF00000000}"/>
  </bookViews>
  <sheets>
    <sheet name="Boys" sheetId="1" r:id="rId1"/>
    <sheet name="Girls" sheetId="7" r:id="rId2"/>
  </sheets>
  <definedNames>
    <definedName name="_xlnm.Print_Area" localSheetId="0">Boys!$A$1:$G$61</definedName>
    <definedName name="_xlnm.Print_Area" localSheetId="1">Girls!$A$1:$G$61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57" i="7" l="1"/>
  <c r="G54" i="7"/>
  <c r="G51" i="7"/>
  <c r="E74" i="7" s="1"/>
  <c r="G48" i="7"/>
  <c r="G43" i="7"/>
  <c r="G40" i="7"/>
  <c r="G37" i="7"/>
  <c r="G34" i="7"/>
  <c r="G31" i="7"/>
  <c r="G28" i="7"/>
  <c r="G25" i="7"/>
  <c r="G22" i="7"/>
  <c r="G19" i="7"/>
  <c r="G16" i="7"/>
  <c r="G13" i="7"/>
  <c r="G10" i="7"/>
  <c r="G7" i="7"/>
  <c r="G4" i="7"/>
  <c r="G6" i="7" s="1"/>
  <c r="G57" i="1"/>
  <c r="G54" i="1"/>
  <c r="G51" i="1"/>
  <c r="G43" i="1"/>
  <c r="G40" i="1"/>
  <c r="G37" i="1"/>
  <c r="G34" i="1"/>
  <c r="G31" i="1"/>
  <c r="G28" i="1"/>
  <c r="G25" i="1"/>
  <c r="G22" i="1"/>
  <c r="G19" i="1"/>
  <c r="G16" i="1"/>
  <c r="G13" i="1"/>
  <c r="G10" i="1"/>
  <c r="G7" i="1"/>
  <c r="G4" i="1"/>
  <c r="F40" i="7"/>
  <c r="F43" i="7"/>
  <c r="F48" i="7"/>
  <c r="F51" i="7"/>
  <c r="F54" i="7"/>
  <c r="F57" i="7"/>
  <c r="F37" i="7"/>
  <c r="F34" i="7"/>
  <c r="F31" i="7"/>
  <c r="F28" i="7"/>
  <c r="F25" i="7"/>
  <c r="F22" i="7"/>
  <c r="F19" i="7"/>
  <c r="F16" i="7"/>
  <c r="F13" i="7"/>
  <c r="F10" i="7"/>
  <c r="F7" i="7"/>
  <c r="F4" i="7"/>
  <c r="E73" i="7" l="1"/>
  <c r="D73" i="7"/>
  <c r="D74" i="7"/>
  <c r="D70" i="7"/>
  <c r="E70" i="7"/>
  <c r="D69" i="7"/>
  <c r="G9" i="7"/>
  <c r="G12" i="7" s="1"/>
  <c r="G15" i="7" s="1"/>
  <c r="G18" i="7" s="1"/>
  <c r="G21" i="7" s="1"/>
  <c r="G24" i="7" s="1"/>
  <c r="G27" i="7" s="1"/>
  <c r="G30" i="7" s="1"/>
  <c r="G33" i="7" s="1"/>
  <c r="G36" i="7" s="1"/>
  <c r="G39" i="7" s="1"/>
  <c r="G42" i="7" s="1"/>
  <c r="G45" i="7" s="1"/>
  <c r="G50" i="7" s="1"/>
  <c r="G53" i="7" s="1"/>
  <c r="G56" i="7" s="1"/>
  <c r="G59" i="7" s="1"/>
  <c r="F60" i="7"/>
  <c r="D72" i="7"/>
  <c r="D68" i="7"/>
  <c r="E69" i="7"/>
  <c r="E72" i="7"/>
  <c r="E71" i="7"/>
  <c r="G60" i="7"/>
  <c r="E68" i="7"/>
  <c r="F6" i="7"/>
  <c r="F9" i="7" s="1"/>
  <c r="F12" i="7" s="1"/>
  <c r="F15" i="7" s="1"/>
  <c r="F18" i="7" s="1"/>
  <c r="F21" i="7" s="1"/>
  <c r="F24" i="7" s="1"/>
  <c r="F27" i="7" s="1"/>
  <c r="F30" i="7" s="1"/>
  <c r="F33" i="7" s="1"/>
  <c r="F36" i="7" s="1"/>
  <c r="F39" i="7" s="1"/>
  <c r="F42" i="7" s="1"/>
  <c r="F45" i="7" s="1"/>
  <c r="F50" i="7" s="1"/>
  <c r="F53" i="7" s="1"/>
  <c r="F56" i="7" s="1"/>
  <c r="F59" i="7" s="1"/>
  <c r="D71" i="7"/>
  <c r="F19" i="1"/>
  <c r="F13" i="1"/>
  <c r="F16" i="1"/>
  <c r="E74" i="1" l="1"/>
  <c r="E73" i="1"/>
  <c r="E69" i="1"/>
  <c r="E72" i="1"/>
  <c r="E71" i="1"/>
  <c r="F57" i="1"/>
  <c r="F54" i="1"/>
  <c r="F51" i="1"/>
  <c r="F43" i="1"/>
  <c r="F40" i="1"/>
  <c r="F37" i="1"/>
  <c r="F34" i="1"/>
  <c r="F31" i="1"/>
  <c r="F28" i="1"/>
  <c r="F25" i="1"/>
  <c r="F22" i="1"/>
  <c r="F10" i="1"/>
  <c r="F7" i="1"/>
  <c r="F4" i="1"/>
  <c r="D74" i="1" l="1"/>
  <c r="D73" i="1"/>
  <c r="D69" i="1"/>
  <c r="D70" i="1"/>
  <c r="D71" i="1"/>
  <c r="D72" i="1"/>
  <c r="D68" i="1"/>
  <c r="G6" i="1"/>
  <c r="F60" i="1" l="1"/>
  <c r="G9" i="1"/>
  <c r="G12" i="1" s="1"/>
  <c r="G15" i="1" s="1"/>
  <c r="G18" i="1" s="1"/>
  <c r="F6" i="1"/>
  <c r="F9" i="1" s="1"/>
  <c r="F12" i="1" s="1"/>
  <c r="F15" i="1" s="1"/>
  <c r="F18" i="1" s="1"/>
  <c r="F21" i="1" s="1"/>
  <c r="F24" i="1" l="1"/>
  <c r="F27" i="1" s="1"/>
  <c r="F30" i="1" s="1"/>
  <c r="F33" i="1" s="1"/>
  <c r="F36" i="1" s="1"/>
  <c r="F39" i="1" s="1"/>
  <c r="F42" i="1" s="1"/>
  <c r="F45" i="1" s="1"/>
  <c r="F50" i="1" s="1"/>
  <c r="F53" i="1" s="1"/>
  <c r="F56" i="1" s="1"/>
  <c r="F59" i="1" s="1"/>
  <c r="E70" i="1" l="1"/>
  <c r="E68" i="1"/>
  <c r="G60" i="1"/>
  <c r="G21" i="1"/>
  <c r="G24" i="1" s="1"/>
  <c r="G27" i="1" s="1"/>
  <c r="G30" i="1" s="1"/>
  <c r="G33" i="1" s="1"/>
  <c r="G36" i="1" s="1"/>
  <c r="G39" i="1" s="1"/>
  <c r="G42" i="1" s="1"/>
  <c r="G45" i="1" s="1"/>
  <c r="G50" i="1" s="1"/>
  <c r="G53" i="1" s="1"/>
  <c r="G56" i="1" s="1"/>
  <c r="G59" i="1" s="1"/>
</calcChain>
</file>

<file path=xl/sharedStrings.xml><?xml version="1.0" encoding="utf-8"?>
<sst xmlns="http://schemas.openxmlformats.org/spreadsheetml/2006/main" count="518" uniqueCount="213">
  <si>
    <t>Varsity Boys Track &amp; Field Score Sheet</t>
  </si>
  <si>
    <t>Home Team: Ephrata</t>
  </si>
  <si>
    <t>Score</t>
  </si>
  <si>
    <t>Event</t>
  </si>
  <si>
    <t>First Place</t>
  </si>
  <si>
    <t>Second Place</t>
  </si>
  <si>
    <t>Third Place</t>
  </si>
  <si>
    <t>Eph</t>
  </si>
  <si>
    <t>Names</t>
  </si>
  <si>
    <t>4 X 800m Relay</t>
  </si>
  <si>
    <t>Time</t>
  </si>
  <si>
    <t>School</t>
  </si>
  <si>
    <t>blank</t>
  </si>
  <si>
    <t>110m</t>
  </si>
  <si>
    <t>Name</t>
  </si>
  <si>
    <t>High Hurdles</t>
  </si>
  <si>
    <t>100m Dash</t>
  </si>
  <si>
    <t>1600m Run</t>
  </si>
  <si>
    <t>4 X 100m Relay</t>
  </si>
  <si>
    <t>400 Meter Dash</t>
  </si>
  <si>
    <t>300m Hurdles</t>
  </si>
  <si>
    <t>800m Run</t>
  </si>
  <si>
    <t>200m Dash</t>
  </si>
  <si>
    <t>3200m Run</t>
  </si>
  <si>
    <t>4 X 400m Relay</t>
  </si>
  <si>
    <t>High Jump</t>
  </si>
  <si>
    <t>Height</t>
  </si>
  <si>
    <t>Long Jump</t>
  </si>
  <si>
    <t>Distance</t>
  </si>
  <si>
    <t>Tie</t>
  </si>
  <si>
    <t>Triple Jump</t>
  </si>
  <si>
    <t>Pole Vault</t>
  </si>
  <si>
    <t>Javelin</t>
  </si>
  <si>
    <t>Discus</t>
  </si>
  <si>
    <t>Shot Put</t>
  </si>
  <si>
    <t>Meet Official:</t>
  </si>
  <si>
    <t>Time Completed</t>
  </si>
  <si>
    <t>Final Score</t>
  </si>
  <si>
    <t># of</t>
  </si>
  <si>
    <t>Event Analysis</t>
  </si>
  <si>
    <t>Events</t>
  </si>
  <si>
    <t>Category</t>
  </si>
  <si>
    <t>Ephrata</t>
  </si>
  <si>
    <t>Track</t>
  </si>
  <si>
    <t>Field</t>
  </si>
  <si>
    <t>Sprints</t>
  </si>
  <si>
    <t>Relays</t>
  </si>
  <si>
    <t>Jumps</t>
  </si>
  <si>
    <t>Throws</t>
  </si>
  <si>
    <t>Varsity Girls Track &amp; Field Score Sheet</t>
  </si>
  <si>
    <t>Visiting Team: Cedar Crest</t>
  </si>
  <si>
    <t>Date: March 30, 2026</t>
  </si>
  <si>
    <t>CC</t>
  </si>
  <si>
    <t>Date: March 27, 2026</t>
  </si>
  <si>
    <t>Snavely, Gatto, Wolfe, Wampler</t>
  </si>
  <si>
    <t>9:20.0</t>
  </si>
  <si>
    <t>Devonshire, Olenhouse, Teel, Brass</t>
  </si>
  <si>
    <t>10:38.7</t>
  </si>
  <si>
    <t>Faccio</t>
  </si>
  <si>
    <t>17.6</t>
  </si>
  <si>
    <t>Kuhn</t>
  </si>
  <si>
    <t>18.2</t>
  </si>
  <si>
    <t>Kline</t>
  </si>
  <si>
    <t>20.2</t>
  </si>
  <si>
    <t>Schneider</t>
  </si>
  <si>
    <t>126'8"</t>
  </si>
  <si>
    <t>Mertz</t>
  </si>
  <si>
    <t>79' 10"</t>
  </si>
  <si>
    <t>Cuthie</t>
  </si>
  <si>
    <t>76' 3"</t>
  </si>
  <si>
    <t>Newlin</t>
  </si>
  <si>
    <t>14.5</t>
  </si>
  <si>
    <t>Moreno</t>
  </si>
  <si>
    <t>15.8</t>
  </si>
  <si>
    <t>Moutete</t>
  </si>
  <si>
    <t>16.1</t>
  </si>
  <si>
    <t>Fox</t>
  </si>
  <si>
    <t>41' 1"</t>
  </si>
  <si>
    <t>Zimmerman</t>
  </si>
  <si>
    <t>39'5"</t>
  </si>
  <si>
    <t>38' 8"</t>
  </si>
  <si>
    <t>Bowers</t>
  </si>
  <si>
    <t>12.9</t>
  </si>
  <si>
    <t>Sanders</t>
  </si>
  <si>
    <t>13.1</t>
  </si>
  <si>
    <t>Rose</t>
  </si>
  <si>
    <t>13.4</t>
  </si>
  <si>
    <t>Young</t>
  </si>
  <si>
    <t>10.4</t>
  </si>
  <si>
    <t>10.6</t>
  </si>
  <si>
    <t>11.1</t>
  </si>
  <si>
    <t>Wamsher</t>
  </si>
  <si>
    <t>5:11.2</t>
  </si>
  <si>
    <t>E.Pfautz</t>
  </si>
  <si>
    <t>5:31.5</t>
  </si>
  <si>
    <t>M.Pfautz</t>
  </si>
  <si>
    <t>5:48.1</t>
  </si>
  <si>
    <t>Furmanski</t>
  </si>
  <si>
    <t>4:31.4</t>
  </si>
  <si>
    <t>Margut</t>
  </si>
  <si>
    <t>4:32.2</t>
  </si>
  <si>
    <t>Reidenbaugh</t>
  </si>
  <si>
    <t>4:44.9</t>
  </si>
  <si>
    <t>Barrett</t>
  </si>
  <si>
    <t>42' 11"</t>
  </si>
  <si>
    <t>Fleischer</t>
  </si>
  <si>
    <t>41' 9 1/4"</t>
  </si>
  <si>
    <t>Lingle</t>
  </si>
  <si>
    <t>38' 7"</t>
  </si>
  <si>
    <t>Rose, Jarrells, Stopper, Bowers</t>
  </si>
  <si>
    <t>51.0</t>
  </si>
  <si>
    <t>5' 3"</t>
  </si>
  <si>
    <t>Thomas</t>
  </si>
  <si>
    <t>4' 10"</t>
  </si>
  <si>
    <t>Stopper, Jarrells, Francois **tie**</t>
  </si>
  <si>
    <t>4' 8"</t>
  </si>
  <si>
    <t>Zimmerman, Scott, Tirado, Weaber</t>
  </si>
  <si>
    <t>Weaber</t>
  </si>
  <si>
    <t>42.9</t>
  </si>
  <si>
    <t>1:02.4</t>
  </si>
  <si>
    <t>Teel</t>
  </si>
  <si>
    <t>Ketner</t>
  </si>
  <si>
    <t>1:05.0</t>
  </si>
  <si>
    <t>Rivera</t>
  </si>
  <si>
    <t>43' 5"</t>
  </si>
  <si>
    <t>Frip</t>
  </si>
  <si>
    <t>32' 5"</t>
  </si>
  <si>
    <t>31' 10"</t>
  </si>
  <si>
    <t>Wampler</t>
  </si>
  <si>
    <t>51.5</t>
  </si>
  <si>
    <t>52.0</t>
  </si>
  <si>
    <t>Deshong</t>
  </si>
  <si>
    <t>54.0</t>
  </si>
  <si>
    <t>136' 7"</t>
  </si>
  <si>
    <t>Popejoy</t>
  </si>
  <si>
    <t>117' 10"</t>
  </si>
  <si>
    <t>Heisey</t>
  </si>
  <si>
    <t>117' 6"</t>
  </si>
  <si>
    <t>49.7</t>
  </si>
  <si>
    <t>52.1</t>
  </si>
  <si>
    <t>54.6</t>
  </si>
  <si>
    <t>42.7</t>
  </si>
  <si>
    <t>43.2</t>
  </si>
  <si>
    <t>43.7</t>
  </si>
  <si>
    <t>2:21.0</t>
  </si>
  <si>
    <t>Brass</t>
  </si>
  <si>
    <t>2:23.4</t>
  </si>
  <si>
    <t>Devonshire</t>
  </si>
  <si>
    <t>2:40.1</t>
  </si>
  <si>
    <t>2:03.2</t>
  </si>
  <si>
    <t>Snavely</t>
  </si>
  <si>
    <t>2:04.1</t>
  </si>
  <si>
    <t>Alexander</t>
  </si>
  <si>
    <t>2:07.5</t>
  </si>
  <si>
    <t>Brubaker</t>
  </si>
  <si>
    <t>32' 4"</t>
  </si>
  <si>
    <t>McComsey</t>
  </si>
  <si>
    <t>31' 9"</t>
  </si>
  <si>
    <t>Sakyiwaa-Yeboah</t>
  </si>
  <si>
    <t>31' 1"</t>
  </si>
  <si>
    <t>27.0</t>
  </si>
  <si>
    <t>Peterson</t>
  </si>
  <si>
    <t>27.4</t>
  </si>
  <si>
    <t>27.7</t>
  </si>
  <si>
    <t>22.7</t>
  </si>
  <si>
    <t>23.2</t>
  </si>
  <si>
    <t>24.4</t>
  </si>
  <si>
    <t>Laughin</t>
  </si>
  <si>
    <t>12' 0"</t>
  </si>
  <si>
    <t>Mercado</t>
  </si>
  <si>
    <t>10' 0"</t>
  </si>
  <si>
    <t>Carroll-CC, Kohler- E</t>
  </si>
  <si>
    <t>9' 6"</t>
  </si>
  <si>
    <t>Risser</t>
  </si>
  <si>
    <t>E. Pfautz</t>
  </si>
  <si>
    <t>11:50.1</t>
  </si>
  <si>
    <t>M. Pfautz</t>
  </si>
  <si>
    <t>12:08</t>
  </si>
  <si>
    <t>C. Schneider</t>
  </si>
  <si>
    <t>13:12.9</t>
  </si>
  <si>
    <t>9:25.2</t>
  </si>
  <si>
    <t>9:58.4</t>
  </si>
  <si>
    <t>Prinzalli</t>
  </si>
  <si>
    <t>10:04.6</t>
  </si>
  <si>
    <t>9'0"</t>
  </si>
  <si>
    <t>Manon</t>
  </si>
  <si>
    <t>111'4"</t>
  </si>
  <si>
    <t>102' 4"</t>
  </si>
  <si>
    <t>Sanders, Devonshire, Brass, Teel</t>
  </si>
  <si>
    <t>4:09.5</t>
  </si>
  <si>
    <t>20' 6 1/2"</t>
  </si>
  <si>
    <t>Appiah</t>
  </si>
  <si>
    <t>19' 7 1/4"</t>
  </si>
  <si>
    <t>Stopper</t>
  </si>
  <si>
    <t>15' 11"</t>
  </si>
  <si>
    <t>15' 9"</t>
  </si>
  <si>
    <t>15' 5"</t>
  </si>
  <si>
    <t>Deshong, L. Miller, Bryant, Kern</t>
  </si>
  <si>
    <t>3:33.2</t>
  </si>
  <si>
    <t>Grant</t>
  </si>
  <si>
    <t>190' 2"</t>
  </si>
  <si>
    <t>179' 8"</t>
  </si>
  <si>
    <t>McCracken</t>
  </si>
  <si>
    <t>156'0"</t>
  </si>
  <si>
    <t>Merv Witmer</t>
  </si>
  <si>
    <t>Tirado</t>
  </si>
  <si>
    <t>5'10"</t>
  </si>
  <si>
    <t>5'8"</t>
  </si>
  <si>
    <t>20'3"</t>
  </si>
  <si>
    <t>6:56PM</t>
  </si>
  <si>
    <t>6:58PM</t>
  </si>
  <si>
    <t>147'2"</t>
  </si>
  <si>
    <t>6'4"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</si>
</sst>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/dd/yy"/>
    <numFmt numFmtId="165" formatCode="[$-409]h:mm\ AM/PM;@"/>
  </numFmts>
  <fonts count="15" x14ac:knownFonts="1"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4"/>
      <color rgb="FF0070C0"/>
      <name val="Arial"/>
      <family val="2"/>
    </font>
    <font>
      <sz val="14"/>
      <color theme="0"/>
      <name val="Arial"/>
      <family val="2"/>
    </font>
    <font>
      <sz val="14"/>
      <color theme="1"/>
      <name val="Arial"/>
    </font>
    <font>
      <sz val="14"/>
      <color rgb="FFFFFFFF"/>
      <name val="Arial"/>
      <family val="2"/>
    </font>
    <font>
      <sz val="14"/>
      <name val="Arial"/>
    </font>
    <font>
      <b/>
      <sz val="14"/>
      <color theme="1"/>
      <name val="Arial"/>
    </font>
    <font>
      <b/>
      <sz val="14"/>
      <name val="Arial"/>
    </font>
    <font>
      <sz val="14"/>
      <color rgb="FF0070C0"/>
      <name val="Arial"/>
    </font>
    <font>
      <sz val="14"/>
      <color rgb="FFFFFFFF"/>
      <name val="Arial"/>
    </font>
    <font>
      <sz val="14"/>
      <color theme="0"/>
      <name val="Arial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 style="thin">
        <color rgb="FF0070C0"/>
      </right>
      <top/>
      <bottom style="thin">
        <color rgb="FF0070C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double">
        <color rgb="FF0070C0"/>
      </bottom>
      <diagonal/>
    </border>
    <border>
      <left style="thin">
        <color rgb="FF0070C0"/>
      </left>
      <right style="thin">
        <color rgb="FF0070C0"/>
      </right>
      <top style="double">
        <color rgb="FF0070C0"/>
      </top>
      <bottom style="thin">
        <color rgb="FF0070C0"/>
      </bottom>
      <diagonal/>
    </border>
    <border>
      <left style="medium">
        <color rgb="FF0070C0"/>
      </left>
      <right style="thin">
        <color rgb="FF0070C0"/>
      </right>
      <top style="medium">
        <color rgb="FF0070C0"/>
      </top>
      <bottom style="double">
        <color rgb="FF0070C0"/>
      </bottom>
      <diagonal/>
    </border>
    <border>
      <left style="thin">
        <color rgb="FF0070C0"/>
      </left>
      <right style="thin">
        <color rgb="FF0070C0"/>
      </right>
      <top style="medium">
        <color rgb="FF0070C0"/>
      </top>
      <bottom style="double">
        <color rgb="FF0070C0"/>
      </bottom>
      <diagonal/>
    </border>
    <border>
      <left style="thin">
        <color rgb="FF0070C0"/>
      </left>
      <right style="medium">
        <color rgb="FF0070C0"/>
      </right>
      <top style="medium">
        <color rgb="FF0070C0"/>
      </top>
      <bottom style="double">
        <color rgb="FF0070C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medium">
        <color rgb="FF0070C0"/>
      </bottom>
      <diagonal/>
    </border>
    <border>
      <left style="medium">
        <color rgb="FF0070C0"/>
      </left>
      <right style="thin">
        <color rgb="FF0070C0"/>
      </right>
      <top/>
      <bottom style="double">
        <color rgb="FF0070C0"/>
      </bottom>
      <diagonal/>
    </border>
    <border>
      <left style="thin">
        <color rgb="FF0070C0"/>
      </left>
      <right style="thin">
        <color rgb="FF0070C0"/>
      </right>
      <top/>
      <bottom style="double">
        <color rgb="FF0070C0"/>
      </bottom>
      <diagonal/>
    </border>
    <border>
      <left style="thin">
        <color rgb="FF0070C0"/>
      </left>
      <right style="medium">
        <color rgb="FF0070C0"/>
      </right>
      <top/>
      <bottom style="double">
        <color rgb="FF0070C0"/>
      </bottom>
      <diagonal/>
    </border>
  </borders>
  <cellStyleXfs count="1">
    <xf numFmtId="0" fontId="0" fillId="0" borderId="0"/>
  </cellStyleXfs>
  <cellXfs count="135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left"/>
    </xf>
    <xf numFmtId="0" fontId="4" fillId="0" borderId="1" xfId="0" applyFont="1" applyBorder="1" applyAlignment="1">
      <alignment horizontal="right"/>
    </xf>
    <xf numFmtId="0" fontId="4" fillId="0" borderId="9" xfId="0" applyFont="1" applyBorder="1" applyAlignment="1">
      <alignment horizontal="center"/>
    </xf>
    <xf numFmtId="0" fontId="5" fillId="2" borderId="10" xfId="0" applyFont="1" applyFill="1" applyBorder="1"/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2" fillId="0" borderId="2" xfId="0" applyFont="1" applyBorder="1"/>
    <xf numFmtId="0" fontId="2" fillId="0" borderId="2" xfId="0" applyFont="1" applyBorder="1" applyAlignment="1">
      <alignment horizontal="right" indent="1"/>
    </xf>
    <xf numFmtId="49" fontId="2" fillId="0" borderId="2" xfId="0" applyNumberFormat="1" applyFont="1" applyBorder="1" applyAlignment="1">
      <alignment horizontal="left" indent="1"/>
    </xf>
    <xf numFmtId="49" fontId="2" fillId="2" borderId="2" xfId="0" applyNumberFormat="1" applyFont="1" applyFill="1" applyBorder="1" applyAlignment="1" applyProtection="1">
      <alignment horizontal="center"/>
      <protection locked="0"/>
    </xf>
    <xf numFmtId="0" fontId="4" fillId="3" borderId="2" xfId="0" applyFont="1" applyFill="1" applyBorder="1" applyAlignment="1">
      <alignment horizontal="left" vertical="center" indent="1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right" indent="1"/>
    </xf>
    <xf numFmtId="49" fontId="2" fillId="0" borderId="1" xfId="0" applyNumberFormat="1" applyFont="1" applyBorder="1" applyAlignment="1">
      <alignment horizontal="center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left" vertical="center" indent="1"/>
    </xf>
    <xf numFmtId="0" fontId="2" fillId="0" borderId="3" xfId="0" applyFont="1" applyBorder="1"/>
    <xf numFmtId="0" fontId="4" fillId="3" borderId="3" xfId="0" applyFont="1" applyFill="1" applyBorder="1" applyAlignment="1">
      <alignment horizontal="right" indent="1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 applyProtection="1">
      <alignment horizontal="center"/>
      <protection locked="0"/>
    </xf>
    <xf numFmtId="0" fontId="4" fillId="3" borderId="3" xfId="0" applyFont="1" applyFill="1" applyBorder="1" applyAlignment="1">
      <alignment horizontal="right" vertical="center" indent="1"/>
    </xf>
    <xf numFmtId="0" fontId="1" fillId="0" borderId="2" xfId="0" applyFont="1" applyBorder="1" applyAlignment="1">
      <alignment horizontal="center"/>
    </xf>
    <xf numFmtId="49" fontId="2" fillId="0" borderId="2" xfId="0" applyNumberFormat="1" applyFont="1" applyBorder="1" applyAlignment="1">
      <alignment horizontal="center"/>
    </xf>
    <xf numFmtId="0" fontId="2" fillId="3" borderId="1" xfId="0" applyFont="1" applyFill="1" applyBorder="1"/>
    <xf numFmtId="0" fontId="2" fillId="0" borderId="3" xfId="0" applyFont="1" applyBorder="1" applyAlignment="1">
      <alignment horizontal="center"/>
    </xf>
    <xf numFmtId="49" fontId="2" fillId="3" borderId="3" xfId="0" applyNumberFormat="1" applyFont="1" applyFill="1" applyBorder="1" applyAlignment="1">
      <alignment horizontal="center"/>
    </xf>
    <xf numFmtId="0" fontId="2" fillId="3" borderId="3" xfId="0" applyFont="1" applyFill="1" applyBorder="1" applyAlignment="1">
      <alignment horizontal="right" indent="1"/>
    </xf>
    <xf numFmtId="0" fontId="2" fillId="0" borderId="4" xfId="0" applyFont="1" applyBorder="1" applyAlignment="1">
      <alignment horizontal="center"/>
    </xf>
    <xf numFmtId="0" fontId="2" fillId="0" borderId="4" xfId="0" applyFont="1" applyBorder="1" applyAlignment="1">
      <alignment horizontal="right" indent="1"/>
    </xf>
    <xf numFmtId="49" fontId="2" fillId="0" borderId="4" xfId="0" applyNumberFormat="1" applyFont="1" applyBorder="1" applyAlignment="1">
      <alignment horizontal="center"/>
    </xf>
    <xf numFmtId="0" fontId="4" fillId="3" borderId="4" xfId="0" applyFont="1" applyFill="1" applyBorder="1" applyAlignment="1">
      <alignment horizontal="left" vertical="center" indent="1"/>
    </xf>
    <xf numFmtId="0" fontId="2" fillId="0" borderId="2" xfId="0" applyFont="1" applyBorder="1" applyAlignment="1">
      <alignment horizontal="center"/>
    </xf>
    <xf numFmtId="49" fontId="2" fillId="2" borderId="2" xfId="0" applyNumberFormat="1" applyFont="1" applyFill="1" applyBorder="1" applyAlignment="1">
      <alignment horizontal="center"/>
    </xf>
    <xf numFmtId="49" fontId="2" fillId="2" borderId="1" xfId="0" applyNumberFormat="1" applyFont="1" applyFill="1" applyBorder="1" applyAlignment="1">
      <alignment horizontal="center"/>
    </xf>
    <xf numFmtId="0" fontId="4" fillId="3" borderId="2" xfId="0" applyFont="1" applyFill="1" applyBorder="1" applyAlignment="1">
      <alignment horizontal="left" indent="1"/>
    </xf>
    <xf numFmtId="0" fontId="2" fillId="3" borderId="1" xfId="0" applyFont="1" applyFill="1" applyBorder="1" applyAlignment="1">
      <alignment horizontal="left" indent="1"/>
    </xf>
    <xf numFmtId="0" fontId="6" fillId="0" borderId="0" xfId="0" applyFont="1"/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49" fontId="4" fillId="0" borderId="0" xfId="0" applyNumberFormat="1" applyFont="1" applyAlignment="1">
      <alignment horizontal="left"/>
    </xf>
    <xf numFmtId="49" fontId="4" fillId="0" borderId="0" xfId="0" applyNumberFormat="1" applyFont="1" applyAlignment="1">
      <alignment horizontal="center"/>
    </xf>
    <xf numFmtId="0" fontId="4" fillId="0" borderId="5" xfId="0" applyFont="1" applyBorder="1" applyAlignment="1">
      <alignment horizontal="center"/>
    </xf>
    <xf numFmtId="0" fontId="6" fillId="2" borderId="6" xfId="0" applyFont="1" applyFill="1" applyBorder="1"/>
    <xf numFmtId="0" fontId="4" fillId="0" borderId="6" xfId="0" applyFont="1" applyBorder="1" applyAlignment="1">
      <alignment horizontal="center"/>
    </xf>
    <xf numFmtId="49" fontId="4" fillId="0" borderId="6" xfId="0" applyNumberFormat="1" applyFont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165" fontId="2" fillId="0" borderId="8" xfId="0" applyNumberFormat="1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8" fillId="0" borderId="0" xfId="0" applyFont="1"/>
    <xf numFmtId="0" fontId="7" fillId="3" borderId="3" xfId="0" applyFont="1" applyFill="1" applyBorder="1" applyAlignment="1">
      <alignment horizontal="center"/>
    </xf>
    <xf numFmtId="0" fontId="9" fillId="3" borderId="2" xfId="0" applyFont="1" applyFill="1" applyBorder="1" applyAlignment="1">
      <alignment horizontal="left" vertical="center" indent="1"/>
    </xf>
    <xf numFmtId="0" fontId="7" fillId="0" borderId="0" xfId="0" applyFont="1"/>
    <xf numFmtId="0" fontId="11" fillId="0" borderId="1" xfId="0" applyFont="1" applyBorder="1" applyAlignment="1">
      <alignment horizontal="left"/>
    </xf>
    <xf numFmtId="0" fontId="9" fillId="0" borderId="1" xfId="0" applyFont="1" applyBorder="1" applyAlignment="1">
      <alignment horizontal="right"/>
    </xf>
    <xf numFmtId="0" fontId="9" fillId="0" borderId="9" xfId="0" applyFont="1" applyBorder="1" applyAlignment="1">
      <alignment horizontal="center"/>
    </xf>
    <xf numFmtId="0" fontId="12" fillId="2" borderId="10" xfId="0" applyFont="1" applyFill="1" applyBorder="1"/>
    <xf numFmtId="0" fontId="9" fillId="0" borderId="10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7" fillId="0" borderId="2" xfId="0" applyFont="1" applyBorder="1"/>
    <xf numFmtId="0" fontId="7" fillId="0" borderId="2" xfId="0" applyFont="1" applyBorder="1" applyAlignment="1">
      <alignment horizontal="right" indent="1"/>
    </xf>
    <xf numFmtId="49" fontId="7" fillId="0" borderId="2" xfId="0" applyNumberFormat="1" applyFont="1" applyBorder="1" applyAlignment="1">
      <alignment horizontal="left" indent="1"/>
    </xf>
    <xf numFmtId="49" fontId="7" fillId="2" borderId="2" xfId="0" applyNumberFormat="1" applyFont="1" applyFill="1" applyBorder="1" applyAlignment="1" applyProtection="1">
      <alignment horizontal="center"/>
      <protection locked="0"/>
    </xf>
    <xf numFmtId="0" fontId="11" fillId="0" borderId="1" xfId="0" applyFont="1" applyBorder="1" applyAlignment="1">
      <alignment horizontal="center"/>
    </xf>
    <xf numFmtId="0" fontId="9" fillId="0" borderId="1" xfId="0" applyFont="1" applyBorder="1" applyAlignment="1">
      <alignment horizontal="right" indent="1"/>
    </xf>
    <xf numFmtId="49" fontId="7" fillId="0" borderId="1" xfId="0" applyNumberFormat="1" applyFont="1" applyBorder="1" applyAlignment="1">
      <alignment horizontal="center"/>
    </xf>
    <xf numFmtId="49" fontId="7" fillId="2" borderId="1" xfId="0" applyNumberFormat="1" applyFont="1" applyFill="1" applyBorder="1" applyAlignment="1" applyProtection="1">
      <alignment horizontal="center"/>
      <protection locked="0"/>
    </xf>
    <xf numFmtId="0" fontId="9" fillId="3" borderId="1" xfId="0" applyFont="1" applyFill="1" applyBorder="1" applyAlignment="1">
      <alignment vertical="center"/>
    </xf>
    <xf numFmtId="0" fontId="9" fillId="3" borderId="1" xfId="0" applyFont="1" applyFill="1" applyBorder="1" applyAlignment="1">
      <alignment horizontal="left" vertical="center" indent="1"/>
    </xf>
    <xf numFmtId="0" fontId="7" fillId="0" borderId="3" xfId="0" applyFont="1" applyBorder="1"/>
    <xf numFmtId="0" fontId="9" fillId="3" borderId="3" xfId="0" applyFont="1" applyFill="1" applyBorder="1" applyAlignment="1">
      <alignment horizontal="right" indent="1"/>
    </xf>
    <xf numFmtId="0" fontId="7" fillId="3" borderId="3" xfId="0" applyFont="1" applyFill="1" applyBorder="1" applyAlignment="1" applyProtection="1">
      <alignment horizontal="center"/>
      <protection locked="0"/>
    </xf>
    <xf numFmtId="0" fontId="9" fillId="3" borderId="3" xfId="0" applyFont="1" applyFill="1" applyBorder="1" applyAlignment="1">
      <alignment horizontal="right" vertical="center" indent="1"/>
    </xf>
    <xf numFmtId="0" fontId="10" fillId="0" borderId="2" xfId="0" applyFont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0" fontId="7" fillId="3" borderId="1" xfId="0" applyFont="1" applyFill="1" applyBorder="1"/>
    <xf numFmtId="0" fontId="7" fillId="0" borderId="3" xfId="0" applyFont="1" applyBorder="1" applyAlignment="1">
      <alignment horizontal="center"/>
    </xf>
    <xf numFmtId="49" fontId="7" fillId="3" borderId="3" xfId="0" applyNumberFormat="1" applyFont="1" applyFill="1" applyBorder="1" applyAlignment="1">
      <alignment horizontal="center"/>
    </xf>
    <xf numFmtId="0" fontId="7" fillId="3" borderId="3" xfId="0" applyFont="1" applyFill="1" applyBorder="1" applyAlignment="1">
      <alignment horizontal="right" indent="1"/>
    </xf>
    <xf numFmtId="0" fontId="7" fillId="0" borderId="4" xfId="0" applyFont="1" applyBorder="1" applyAlignment="1">
      <alignment horizontal="center"/>
    </xf>
    <xf numFmtId="0" fontId="7" fillId="0" borderId="4" xfId="0" applyFont="1" applyBorder="1" applyAlignment="1">
      <alignment horizontal="right" indent="1"/>
    </xf>
    <xf numFmtId="49" fontId="7" fillId="0" borderId="4" xfId="0" applyNumberFormat="1" applyFont="1" applyBorder="1" applyAlignment="1">
      <alignment horizontal="center"/>
    </xf>
    <xf numFmtId="0" fontId="9" fillId="3" borderId="4" xfId="0" applyFont="1" applyFill="1" applyBorder="1" applyAlignment="1">
      <alignment horizontal="left" vertical="center" indent="1"/>
    </xf>
    <xf numFmtId="49" fontId="7" fillId="2" borderId="2" xfId="0" applyNumberFormat="1" applyFont="1" applyFill="1" applyBorder="1" applyAlignment="1">
      <alignment horizontal="center"/>
    </xf>
    <xf numFmtId="0" fontId="9" fillId="3" borderId="2" xfId="0" applyFont="1" applyFill="1" applyBorder="1" applyAlignment="1">
      <alignment horizontal="left" indent="1"/>
    </xf>
    <xf numFmtId="49" fontId="7" fillId="2" borderId="1" xfId="0" applyNumberFormat="1" applyFont="1" applyFill="1" applyBorder="1" applyAlignment="1">
      <alignment horizontal="center"/>
    </xf>
    <xf numFmtId="0" fontId="7" fillId="3" borderId="1" xfId="0" applyFont="1" applyFill="1" applyBorder="1" applyAlignment="1">
      <alignment horizontal="left" indent="1"/>
    </xf>
    <xf numFmtId="0" fontId="13" fillId="0" borderId="0" xfId="0" applyFont="1"/>
    <xf numFmtId="0" fontId="14" fillId="0" borderId="0" xfId="0" applyFont="1"/>
    <xf numFmtId="0" fontId="9" fillId="0" borderId="0" xfId="0" applyFont="1" applyAlignment="1">
      <alignment horizontal="right"/>
    </xf>
    <xf numFmtId="0" fontId="9" fillId="0" borderId="0" xfId="0" applyFont="1" applyAlignment="1">
      <alignment horizontal="center"/>
    </xf>
    <xf numFmtId="49" fontId="9" fillId="0" borderId="0" xfId="0" applyNumberFormat="1" applyFont="1" applyAlignment="1">
      <alignment horizontal="left"/>
    </xf>
    <xf numFmtId="49" fontId="9" fillId="0" borderId="0" xfId="0" applyNumberFormat="1" applyFont="1" applyAlignment="1">
      <alignment horizontal="center"/>
    </xf>
    <xf numFmtId="0" fontId="9" fillId="0" borderId="5" xfId="0" applyFont="1" applyBorder="1" applyAlignment="1">
      <alignment horizontal="center"/>
    </xf>
    <xf numFmtId="0" fontId="14" fillId="2" borderId="6" xfId="0" applyFont="1" applyFill="1" applyBorder="1"/>
    <xf numFmtId="0" fontId="9" fillId="0" borderId="6" xfId="0" applyFont="1" applyBorder="1" applyAlignment="1">
      <alignment horizontal="center"/>
    </xf>
    <xf numFmtId="49" fontId="9" fillId="0" borderId="6" xfId="0" applyNumberFormat="1" applyFont="1" applyBorder="1" applyAlignment="1">
      <alignment horizontal="center"/>
    </xf>
    <xf numFmtId="0" fontId="9" fillId="3" borderId="6" xfId="0" applyFont="1" applyFill="1" applyBorder="1" applyAlignment="1">
      <alignment horizontal="center"/>
    </xf>
    <xf numFmtId="0" fontId="9" fillId="3" borderId="7" xfId="0" applyFont="1" applyFill="1" applyBorder="1" applyAlignment="1">
      <alignment horizontal="center"/>
    </xf>
    <xf numFmtId="165" fontId="7" fillId="0" borderId="8" xfId="0" applyNumberFormat="1" applyFont="1" applyBorder="1" applyAlignment="1">
      <alignment horizontal="center" vertical="center"/>
    </xf>
    <xf numFmtId="0" fontId="7" fillId="3" borderId="1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2" fillId="0" borderId="4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indent="1"/>
    </xf>
    <xf numFmtId="0" fontId="2" fillId="0" borderId="8" xfId="0" applyFont="1" applyBorder="1" applyAlignment="1">
      <alignment horizontal="left" vertical="center" indent="1"/>
    </xf>
    <xf numFmtId="164" fontId="3" fillId="2" borderId="0" xfId="0" applyNumberFormat="1" applyFont="1" applyFill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1" fontId="1" fillId="3" borderId="4" xfId="0" applyNumberFormat="1" applyFont="1" applyFill="1" applyBorder="1" applyAlignment="1">
      <alignment horizontal="center" vertical="center"/>
    </xf>
    <xf numFmtId="1" fontId="1" fillId="3" borderId="8" xfId="0" applyNumberFormat="1" applyFont="1" applyFill="1" applyBorder="1" applyAlignment="1">
      <alignment horizontal="center" vertical="center"/>
    </xf>
    <xf numFmtId="0" fontId="1" fillId="0" borderId="4" xfId="0" applyFont="1" applyBorder="1" applyAlignment="1">
      <alignment horizontal="right" vertical="center" indent="1"/>
    </xf>
    <xf numFmtId="0" fontId="1" fillId="0" borderId="8" xfId="0" applyFont="1" applyBorder="1" applyAlignment="1">
      <alignment horizontal="right" vertical="center" indent="1"/>
    </xf>
    <xf numFmtId="164" fontId="3" fillId="0" borderId="1" xfId="0" applyNumberFormat="1" applyFont="1" applyBorder="1" applyAlignment="1">
      <alignment horizontal="center" vertical="center"/>
    </xf>
    <xf numFmtId="0" fontId="7" fillId="3" borderId="1" xfId="0" applyFont="1" applyFill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1" fillId="0" borderId="1" xfId="0" applyFont="1" applyBorder="1" applyAlignment="1">
      <alignment horizontal="left"/>
    </xf>
    <xf numFmtId="164" fontId="11" fillId="0" borderId="1" xfId="0" applyNumberFormat="1" applyFont="1" applyBorder="1" applyAlignment="1">
      <alignment horizontal="center" vertical="center"/>
    </xf>
    <xf numFmtId="164" fontId="11" fillId="2" borderId="0" xfId="0" applyNumberFormat="1" applyFont="1" applyFill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4" xfId="0" applyFont="1" applyBorder="1" applyAlignment="1">
      <alignment horizontal="left" vertical="center" indent="1"/>
    </xf>
    <xf numFmtId="0" fontId="7" fillId="0" borderId="8" xfId="0" applyFont="1" applyBorder="1" applyAlignment="1">
      <alignment horizontal="left" vertical="center" indent="1"/>
    </xf>
    <xf numFmtId="0" fontId="10" fillId="0" borderId="4" xfId="0" applyFont="1" applyBorder="1" applyAlignment="1">
      <alignment horizontal="right" vertical="center" indent="1"/>
    </xf>
    <xf numFmtId="0" fontId="10" fillId="0" borderId="8" xfId="0" applyFont="1" applyBorder="1" applyAlignment="1">
      <alignment horizontal="right" vertical="center" indent="1"/>
    </xf>
    <xf numFmtId="1" fontId="10" fillId="3" borderId="4" xfId="0" applyNumberFormat="1" applyFont="1" applyFill="1" applyBorder="1" applyAlignment="1">
      <alignment horizontal="center" vertical="center"/>
    </xf>
    <xf numFmtId="1" fontId="10" fillId="3" borderId="8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19050</xdr:colOff>
      <xdr:row>3</xdr:row>
      <xdr:rowOff>0</xdr:rowOff>
    </xdr:from>
    <xdr:to>
      <xdr:col>6</xdr:col>
      <xdr:colOff>0</xdr:colOff>
      <xdr:row>5</xdr:row>
      <xdr:rowOff>171450</xdr:rowOff>
    </xdr:to>
    <xdr:cxnSp macro="">
      <xdr:nvCxnSpPr>
        <xdr:cNvPr id="41" name="Straight Connector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CxnSpPr/>
      </xdr:nvCxnSpPr>
      <xdr:spPr>
        <a:xfrm flipV="1">
          <a:off x="5248275" y="1104900"/>
          <a:ext cx="457200" cy="542925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3</xdr:row>
      <xdr:rowOff>0</xdr:rowOff>
    </xdr:from>
    <xdr:to>
      <xdr:col>6</xdr:col>
      <xdr:colOff>457200</xdr:colOff>
      <xdr:row>5</xdr:row>
      <xdr:rowOff>171450</xdr:rowOff>
    </xdr:to>
    <xdr:cxnSp macro="">
      <xdr:nvCxnSpPr>
        <xdr:cNvPr id="42" name="Straight Connector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CxnSpPr/>
      </xdr:nvCxnSpPr>
      <xdr:spPr>
        <a:xfrm flipV="1">
          <a:off x="5753100" y="1104900"/>
          <a:ext cx="457200" cy="542925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5</xdr:col>
      <xdr:colOff>19050</xdr:colOff>
      <xdr:row>9</xdr:row>
      <xdr:rowOff>0</xdr:rowOff>
    </xdr:from>
    <xdr:to>
      <xdr:col>6</xdr:col>
      <xdr:colOff>0</xdr:colOff>
      <xdr:row>11</xdr:row>
      <xdr:rowOff>171450</xdr:rowOff>
    </xdr:to>
    <xdr:cxnSp macro="">
      <xdr:nvCxnSpPr>
        <xdr:cNvPr id="45" name="Straight Connector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CxnSpPr/>
      </xdr:nvCxnSpPr>
      <xdr:spPr>
        <a:xfrm flipV="1">
          <a:off x="5248275" y="2228850"/>
          <a:ext cx="457200" cy="542925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9</xdr:row>
      <xdr:rowOff>0</xdr:rowOff>
    </xdr:from>
    <xdr:to>
      <xdr:col>6</xdr:col>
      <xdr:colOff>457200</xdr:colOff>
      <xdr:row>11</xdr:row>
      <xdr:rowOff>171450</xdr:rowOff>
    </xdr:to>
    <xdr:cxnSp macro="">
      <xdr:nvCxnSpPr>
        <xdr:cNvPr id="46" name="Straight Connector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CxnSpPr/>
      </xdr:nvCxnSpPr>
      <xdr:spPr>
        <a:xfrm flipV="1">
          <a:off x="5753100" y="2228850"/>
          <a:ext cx="457200" cy="542925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5</xdr:col>
      <xdr:colOff>19050</xdr:colOff>
      <xdr:row>12</xdr:row>
      <xdr:rowOff>0</xdr:rowOff>
    </xdr:from>
    <xdr:to>
      <xdr:col>6</xdr:col>
      <xdr:colOff>0</xdr:colOff>
      <xdr:row>14</xdr:row>
      <xdr:rowOff>171450</xdr:rowOff>
    </xdr:to>
    <xdr:cxnSp macro="">
      <xdr:nvCxnSpPr>
        <xdr:cNvPr id="47" name="Straight Connector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CxnSpPr/>
      </xdr:nvCxnSpPr>
      <xdr:spPr>
        <a:xfrm flipV="1">
          <a:off x="5248275" y="2790825"/>
          <a:ext cx="457200" cy="542925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12</xdr:row>
      <xdr:rowOff>0</xdr:rowOff>
    </xdr:from>
    <xdr:to>
      <xdr:col>6</xdr:col>
      <xdr:colOff>457200</xdr:colOff>
      <xdr:row>14</xdr:row>
      <xdr:rowOff>171450</xdr:rowOff>
    </xdr:to>
    <xdr:cxnSp macro="">
      <xdr:nvCxnSpPr>
        <xdr:cNvPr id="48" name="Straight Connector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CxnSpPr/>
      </xdr:nvCxnSpPr>
      <xdr:spPr>
        <a:xfrm flipV="1">
          <a:off x="5753100" y="2790825"/>
          <a:ext cx="457200" cy="542925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5</xdr:col>
      <xdr:colOff>19050</xdr:colOff>
      <xdr:row>15</xdr:row>
      <xdr:rowOff>0</xdr:rowOff>
    </xdr:from>
    <xdr:to>
      <xdr:col>6</xdr:col>
      <xdr:colOff>0</xdr:colOff>
      <xdr:row>17</xdr:row>
      <xdr:rowOff>171450</xdr:rowOff>
    </xdr:to>
    <xdr:cxnSp macro="">
      <xdr:nvCxnSpPr>
        <xdr:cNvPr id="49" name="Straight Connector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CxnSpPr/>
      </xdr:nvCxnSpPr>
      <xdr:spPr>
        <a:xfrm flipV="1">
          <a:off x="5248275" y="3352800"/>
          <a:ext cx="457200" cy="542925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15</xdr:row>
      <xdr:rowOff>0</xdr:rowOff>
    </xdr:from>
    <xdr:to>
      <xdr:col>6</xdr:col>
      <xdr:colOff>457200</xdr:colOff>
      <xdr:row>17</xdr:row>
      <xdr:rowOff>171450</xdr:rowOff>
    </xdr:to>
    <xdr:cxnSp macro="">
      <xdr:nvCxnSpPr>
        <xdr:cNvPr id="50" name="Straight Connector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CxnSpPr/>
      </xdr:nvCxnSpPr>
      <xdr:spPr>
        <a:xfrm flipV="1">
          <a:off x="5753100" y="3352800"/>
          <a:ext cx="457200" cy="542925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5</xdr:col>
      <xdr:colOff>19050</xdr:colOff>
      <xdr:row>18</xdr:row>
      <xdr:rowOff>0</xdr:rowOff>
    </xdr:from>
    <xdr:to>
      <xdr:col>6</xdr:col>
      <xdr:colOff>0</xdr:colOff>
      <xdr:row>20</xdr:row>
      <xdr:rowOff>171450</xdr:rowOff>
    </xdr:to>
    <xdr:cxnSp macro="">
      <xdr:nvCxnSpPr>
        <xdr:cNvPr id="51" name="Straight Connector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CxnSpPr/>
      </xdr:nvCxnSpPr>
      <xdr:spPr>
        <a:xfrm flipV="1">
          <a:off x="5248275" y="3914775"/>
          <a:ext cx="457200" cy="542925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18</xdr:row>
      <xdr:rowOff>0</xdr:rowOff>
    </xdr:from>
    <xdr:to>
      <xdr:col>6</xdr:col>
      <xdr:colOff>457200</xdr:colOff>
      <xdr:row>20</xdr:row>
      <xdr:rowOff>171450</xdr:rowOff>
    </xdr:to>
    <xdr:cxnSp macro="">
      <xdr:nvCxnSpPr>
        <xdr:cNvPr id="52" name="Straight Connector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CxnSpPr/>
      </xdr:nvCxnSpPr>
      <xdr:spPr>
        <a:xfrm flipV="1">
          <a:off x="5753100" y="3914775"/>
          <a:ext cx="457200" cy="542925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24</xdr:row>
      <xdr:rowOff>0</xdr:rowOff>
    </xdr:from>
    <xdr:to>
      <xdr:col>6</xdr:col>
      <xdr:colOff>457200</xdr:colOff>
      <xdr:row>26</xdr:row>
      <xdr:rowOff>171450</xdr:rowOff>
    </xdr:to>
    <xdr:cxnSp macro="">
      <xdr:nvCxnSpPr>
        <xdr:cNvPr id="54" name="Straight Connector 5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CxnSpPr/>
      </xdr:nvCxnSpPr>
      <xdr:spPr>
        <a:xfrm flipV="1">
          <a:off x="5753100" y="5038725"/>
          <a:ext cx="457200" cy="542925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27</xdr:row>
      <xdr:rowOff>0</xdr:rowOff>
    </xdr:from>
    <xdr:to>
      <xdr:col>6</xdr:col>
      <xdr:colOff>457200</xdr:colOff>
      <xdr:row>29</xdr:row>
      <xdr:rowOff>171450</xdr:rowOff>
    </xdr:to>
    <xdr:cxnSp macro="">
      <xdr:nvCxnSpPr>
        <xdr:cNvPr id="55" name="Straight Connector 5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CxnSpPr/>
      </xdr:nvCxnSpPr>
      <xdr:spPr>
        <a:xfrm flipV="1">
          <a:off x="5753100" y="5600700"/>
          <a:ext cx="457200" cy="542925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33</xdr:row>
      <xdr:rowOff>0</xdr:rowOff>
    </xdr:from>
    <xdr:to>
      <xdr:col>6</xdr:col>
      <xdr:colOff>457200</xdr:colOff>
      <xdr:row>35</xdr:row>
      <xdr:rowOff>171450</xdr:rowOff>
    </xdr:to>
    <xdr:cxnSp macro="">
      <xdr:nvCxnSpPr>
        <xdr:cNvPr id="57" name="Straight Connector 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CxnSpPr/>
      </xdr:nvCxnSpPr>
      <xdr:spPr>
        <a:xfrm flipV="1">
          <a:off x="5753100" y="6724650"/>
          <a:ext cx="457200" cy="542925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36</xdr:row>
      <xdr:rowOff>0</xdr:rowOff>
    </xdr:from>
    <xdr:to>
      <xdr:col>6</xdr:col>
      <xdr:colOff>457200</xdr:colOff>
      <xdr:row>38</xdr:row>
      <xdr:rowOff>171450</xdr:rowOff>
    </xdr:to>
    <xdr:cxnSp macro="">
      <xdr:nvCxnSpPr>
        <xdr:cNvPr id="58" name="Straight Connector 57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CxnSpPr/>
      </xdr:nvCxnSpPr>
      <xdr:spPr>
        <a:xfrm flipV="1">
          <a:off x="5753100" y="7286625"/>
          <a:ext cx="457200" cy="542925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5</xdr:col>
      <xdr:colOff>19050</xdr:colOff>
      <xdr:row>24</xdr:row>
      <xdr:rowOff>0</xdr:rowOff>
    </xdr:from>
    <xdr:to>
      <xdr:col>6</xdr:col>
      <xdr:colOff>0</xdr:colOff>
      <xdr:row>26</xdr:row>
      <xdr:rowOff>171450</xdr:rowOff>
    </xdr:to>
    <xdr:cxnSp macro="">
      <xdr:nvCxnSpPr>
        <xdr:cNvPr id="61" name="Straight Connector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CxnSpPr/>
      </xdr:nvCxnSpPr>
      <xdr:spPr>
        <a:xfrm flipV="1">
          <a:off x="5248275" y="5038725"/>
          <a:ext cx="457200" cy="542925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5</xdr:col>
      <xdr:colOff>19050</xdr:colOff>
      <xdr:row>27</xdr:row>
      <xdr:rowOff>0</xdr:rowOff>
    </xdr:from>
    <xdr:to>
      <xdr:col>6</xdr:col>
      <xdr:colOff>0</xdr:colOff>
      <xdr:row>29</xdr:row>
      <xdr:rowOff>171450</xdr:rowOff>
    </xdr:to>
    <xdr:cxnSp macro="">
      <xdr:nvCxnSpPr>
        <xdr:cNvPr id="62" name="Straight Connector 6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CxnSpPr/>
      </xdr:nvCxnSpPr>
      <xdr:spPr>
        <a:xfrm flipV="1">
          <a:off x="5248275" y="5600700"/>
          <a:ext cx="457200" cy="542925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5</xdr:col>
      <xdr:colOff>19050</xdr:colOff>
      <xdr:row>33</xdr:row>
      <xdr:rowOff>0</xdr:rowOff>
    </xdr:from>
    <xdr:to>
      <xdr:col>6</xdr:col>
      <xdr:colOff>0</xdr:colOff>
      <xdr:row>35</xdr:row>
      <xdr:rowOff>171450</xdr:rowOff>
    </xdr:to>
    <xdr:cxnSp macro="">
      <xdr:nvCxnSpPr>
        <xdr:cNvPr id="64" name="Straight Connector 63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CxnSpPr/>
      </xdr:nvCxnSpPr>
      <xdr:spPr>
        <a:xfrm flipV="1">
          <a:off x="5248275" y="6724650"/>
          <a:ext cx="457200" cy="542925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5</xdr:col>
      <xdr:colOff>19050</xdr:colOff>
      <xdr:row>36</xdr:row>
      <xdr:rowOff>0</xdr:rowOff>
    </xdr:from>
    <xdr:to>
      <xdr:col>6</xdr:col>
      <xdr:colOff>0</xdr:colOff>
      <xdr:row>38</xdr:row>
      <xdr:rowOff>171450</xdr:rowOff>
    </xdr:to>
    <xdr:cxnSp macro="">
      <xdr:nvCxnSpPr>
        <xdr:cNvPr id="65" name="Straight Connector 64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CxnSpPr/>
      </xdr:nvCxnSpPr>
      <xdr:spPr>
        <a:xfrm flipV="1">
          <a:off x="5248275" y="7286625"/>
          <a:ext cx="457200" cy="542925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39</xdr:row>
      <xdr:rowOff>0</xdr:rowOff>
    </xdr:from>
    <xdr:to>
      <xdr:col>5</xdr:col>
      <xdr:colOff>457200</xdr:colOff>
      <xdr:row>41</xdr:row>
      <xdr:rowOff>171450</xdr:rowOff>
    </xdr:to>
    <xdr:cxnSp macro="">
      <xdr:nvCxnSpPr>
        <xdr:cNvPr id="67" name="Straight Connector 66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CxnSpPr/>
      </xdr:nvCxnSpPr>
      <xdr:spPr>
        <a:xfrm flipV="1">
          <a:off x="5229225" y="8410575"/>
          <a:ext cx="457200" cy="542925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39</xdr:row>
      <xdr:rowOff>0</xdr:rowOff>
    </xdr:from>
    <xdr:to>
      <xdr:col>6</xdr:col>
      <xdr:colOff>457200</xdr:colOff>
      <xdr:row>41</xdr:row>
      <xdr:rowOff>171450</xdr:rowOff>
    </xdr:to>
    <xdr:cxnSp macro="">
      <xdr:nvCxnSpPr>
        <xdr:cNvPr id="68" name="Straight Connector 67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CxnSpPr/>
      </xdr:nvCxnSpPr>
      <xdr:spPr>
        <a:xfrm flipV="1">
          <a:off x="5753100" y="8410575"/>
          <a:ext cx="457200" cy="542925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53</xdr:row>
      <xdr:rowOff>0</xdr:rowOff>
    </xdr:from>
    <xdr:to>
      <xdr:col>6</xdr:col>
      <xdr:colOff>457200</xdr:colOff>
      <xdr:row>55</xdr:row>
      <xdr:rowOff>171450</xdr:rowOff>
    </xdr:to>
    <xdr:cxnSp macro="">
      <xdr:nvCxnSpPr>
        <xdr:cNvPr id="71" name="Straight Connector 70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CxnSpPr/>
      </xdr:nvCxnSpPr>
      <xdr:spPr>
        <a:xfrm flipV="1">
          <a:off x="5753100" y="10496550"/>
          <a:ext cx="457200" cy="542925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56</xdr:row>
      <xdr:rowOff>0</xdr:rowOff>
    </xdr:from>
    <xdr:to>
      <xdr:col>6</xdr:col>
      <xdr:colOff>457200</xdr:colOff>
      <xdr:row>58</xdr:row>
      <xdr:rowOff>171450</xdr:rowOff>
    </xdr:to>
    <xdr:cxnSp macro="">
      <xdr:nvCxnSpPr>
        <xdr:cNvPr id="72" name="Straight Connector 71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CxnSpPr/>
      </xdr:nvCxnSpPr>
      <xdr:spPr>
        <a:xfrm flipV="1">
          <a:off x="5753100" y="11058525"/>
          <a:ext cx="457200" cy="542925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5</xdr:col>
      <xdr:colOff>19050</xdr:colOff>
      <xdr:row>56</xdr:row>
      <xdr:rowOff>0</xdr:rowOff>
    </xdr:from>
    <xdr:to>
      <xdr:col>6</xdr:col>
      <xdr:colOff>0</xdr:colOff>
      <xdr:row>58</xdr:row>
      <xdr:rowOff>171450</xdr:rowOff>
    </xdr:to>
    <xdr:cxnSp macro="">
      <xdr:nvCxnSpPr>
        <xdr:cNvPr id="73" name="Straight Connector 72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CxnSpPr/>
      </xdr:nvCxnSpPr>
      <xdr:spPr>
        <a:xfrm flipV="1">
          <a:off x="5248275" y="11058525"/>
          <a:ext cx="457200" cy="542925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5</xdr:col>
      <xdr:colOff>19050</xdr:colOff>
      <xdr:row>53</xdr:row>
      <xdr:rowOff>0</xdr:rowOff>
    </xdr:from>
    <xdr:to>
      <xdr:col>6</xdr:col>
      <xdr:colOff>0</xdr:colOff>
      <xdr:row>55</xdr:row>
      <xdr:rowOff>171450</xdr:rowOff>
    </xdr:to>
    <xdr:cxnSp macro="">
      <xdr:nvCxnSpPr>
        <xdr:cNvPr id="74" name="Straight Connector 73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CxnSpPr/>
      </xdr:nvCxnSpPr>
      <xdr:spPr>
        <a:xfrm flipV="1">
          <a:off x="5248275" y="10496550"/>
          <a:ext cx="457200" cy="542925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5</xdr:col>
      <xdr:colOff>19050</xdr:colOff>
      <xdr:row>6</xdr:row>
      <xdr:rowOff>0</xdr:rowOff>
    </xdr:from>
    <xdr:to>
      <xdr:col>6</xdr:col>
      <xdr:colOff>0</xdr:colOff>
      <xdr:row>8</xdr:row>
      <xdr:rowOff>171450</xdr:rowOff>
    </xdr:to>
    <xdr:cxnSp macro="">
      <xdr:nvCxnSpPr>
        <xdr:cNvPr id="26" name="Straight Connector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CxnSpPr/>
      </xdr:nvCxnSpPr>
      <xdr:spPr>
        <a:xfrm flipV="1">
          <a:off x="5248275" y="2219325"/>
          <a:ext cx="457200" cy="533400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6</xdr:row>
      <xdr:rowOff>0</xdr:rowOff>
    </xdr:from>
    <xdr:to>
      <xdr:col>6</xdr:col>
      <xdr:colOff>457200</xdr:colOff>
      <xdr:row>8</xdr:row>
      <xdr:rowOff>171450</xdr:rowOff>
    </xdr:to>
    <xdr:cxnSp macro="">
      <xdr:nvCxnSpPr>
        <xdr:cNvPr id="27" name="Straight Connector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CxnSpPr/>
      </xdr:nvCxnSpPr>
      <xdr:spPr>
        <a:xfrm flipV="1">
          <a:off x="5753100" y="2219325"/>
          <a:ext cx="457200" cy="533400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5</xdr:col>
      <xdr:colOff>19050</xdr:colOff>
      <xdr:row>21</xdr:row>
      <xdr:rowOff>0</xdr:rowOff>
    </xdr:from>
    <xdr:to>
      <xdr:col>6</xdr:col>
      <xdr:colOff>0</xdr:colOff>
      <xdr:row>23</xdr:row>
      <xdr:rowOff>171450</xdr:rowOff>
    </xdr:to>
    <xdr:cxnSp macro="">
      <xdr:nvCxnSpPr>
        <xdr:cNvPr id="28" name="Straight Connector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CxnSpPr/>
      </xdr:nvCxnSpPr>
      <xdr:spPr>
        <a:xfrm flipV="1">
          <a:off x="5248275" y="1666875"/>
          <a:ext cx="457200" cy="542925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21</xdr:row>
      <xdr:rowOff>0</xdr:rowOff>
    </xdr:from>
    <xdr:to>
      <xdr:col>6</xdr:col>
      <xdr:colOff>457200</xdr:colOff>
      <xdr:row>23</xdr:row>
      <xdr:rowOff>171450</xdr:rowOff>
    </xdr:to>
    <xdr:cxnSp macro="">
      <xdr:nvCxnSpPr>
        <xdr:cNvPr id="29" name="Straight Connector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CxnSpPr/>
      </xdr:nvCxnSpPr>
      <xdr:spPr>
        <a:xfrm flipV="1">
          <a:off x="5753100" y="1666875"/>
          <a:ext cx="457200" cy="542925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30</xdr:row>
      <xdr:rowOff>0</xdr:rowOff>
    </xdr:from>
    <xdr:to>
      <xdr:col>6</xdr:col>
      <xdr:colOff>457200</xdr:colOff>
      <xdr:row>32</xdr:row>
      <xdr:rowOff>171450</xdr:rowOff>
    </xdr:to>
    <xdr:cxnSp macro="">
      <xdr:nvCxnSpPr>
        <xdr:cNvPr id="30" name="Straight Connector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CxnSpPr/>
      </xdr:nvCxnSpPr>
      <xdr:spPr>
        <a:xfrm flipV="1">
          <a:off x="5753100" y="5038725"/>
          <a:ext cx="457200" cy="542925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5</xdr:col>
      <xdr:colOff>19050</xdr:colOff>
      <xdr:row>30</xdr:row>
      <xdr:rowOff>0</xdr:rowOff>
    </xdr:from>
    <xdr:to>
      <xdr:col>6</xdr:col>
      <xdr:colOff>0</xdr:colOff>
      <xdr:row>32</xdr:row>
      <xdr:rowOff>171450</xdr:rowOff>
    </xdr:to>
    <xdr:cxnSp macro="">
      <xdr:nvCxnSpPr>
        <xdr:cNvPr id="31" name="Straight Connector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CxnSpPr/>
      </xdr:nvCxnSpPr>
      <xdr:spPr>
        <a:xfrm flipV="1">
          <a:off x="5248275" y="5038725"/>
          <a:ext cx="457200" cy="542925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42</xdr:row>
      <xdr:rowOff>0</xdr:rowOff>
    </xdr:from>
    <xdr:to>
      <xdr:col>6</xdr:col>
      <xdr:colOff>457200</xdr:colOff>
      <xdr:row>44</xdr:row>
      <xdr:rowOff>171450</xdr:rowOff>
    </xdr:to>
    <xdr:cxnSp macro="">
      <xdr:nvCxnSpPr>
        <xdr:cNvPr id="32" name="Straight Connector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CxnSpPr/>
      </xdr:nvCxnSpPr>
      <xdr:spPr>
        <a:xfrm flipV="1">
          <a:off x="5753100" y="7286625"/>
          <a:ext cx="457200" cy="542925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5</xdr:col>
      <xdr:colOff>19050</xdr:colOff>
      <xdr:row>42</xdr:row>
      <xdr:rowOff>0</xdr:rowOff>
    </xdr:from>
    <xdr:to>
      <xdr:col>6</xdr:col>
      <xdr:colOff>0</xdr:colOff>
      <xdr:row>44</xdr:row>
      <xdr:rowOff>171450</xdr:rowOff>
    </xdr:to>
    <xdr:cxnSp macro="">
      <xdr:nvCxnSpPr>
        <xdr:cNvPr id="33" name="Straight Connector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CxnSpPr/>
      </xdr:nvCxnSpPr>
      <xdr:spPr>
        <a:xfrm flipV="1">
          <a:off x="5248275" y="7286625"/>
          <a:ext cx="457200" cy="542925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47</xdr:row>
      <xdr:rowOff>0</xdr:rowOff>
    </xdr:from>
    <xdr:to>
      <xdr:col>6</xdr:col>
      <xdr:colOff>457200</xdr:colOff>
      <xdr:row>49</xdr:row>
      <xdr:rowOff>171450</xdr:rowOff>
    </xdr:to>
    <xdr:cxnSp macro="">
      <xdr:nvCxnSpPr>
        <xdr:cNvPr id="36" name="Straight Connector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CxnSpPr/>
      </xdr:nvCxnSpPr>
      <xdr:spPr>
        <a:xfrm flipV="1">
          <a:off x="5753100" y="8410575"/>
          <a:ext cx="457200" cy="542925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5</xdr:col>
      <xdr:colOff>19050</xdr:colOff>
      <xdr:row>47</xdr:row>
      <xdr:rowOff>0</xdr:rowOff>
    </xdr:from>
    <xdr:to>
      <xdr:col>6</xdr:col>
      <xdr:colOff>0</xdr:colOff>
      <xdr:row>49</xdr:row>
      <xdr:rowOff>171450</xdr:rowOff>
    </xdr:to>
    <xdr:cxnSp macro="">
      <xdr:nvCxnSpPr>
        <xdr:cNvPr id="37" name="Straight Connector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CxnSpPr/>
      </xdr:nvCxnSpPr>
      <xdr:spPr>
        <a:xfrm flipV="1">
          <a:off x="5248275" y="8410575"/>
          <a:ext cx="457200" cy="542925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50</xdr:row>
      <xdr:rowOff>0</xdr:rowOff>
    </xdr:from>
    <xdr:to>
      <xdr:col>6</xdr:col>
      <xdr:colOff>457200</xdr:colOff>
      <xdr:row>52</xdr:row>
      <xdr:rowOff>171450</xdr:rowOff>
    </xdr:to>
    <xdr:cxnSp macro="">
      <xdr:nvCxnSpPr>
        <xdr:cNvPr id="38" name="Straight Connector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CxnSpPr/>
      </xdr:nvCxnSpPr>
      <xdr:spPr>
        <a:xfrm flipV="1">
          <a:off x="5753100" y="8972550"/>
          <a:ext cx="457200" cy="542925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5</xdr:col>
      <xdr:colOff>19050</xdr:colOff>
      <xdr:row>50</xdr:row>
      <xdr:rowOff>0</xdr:rowOff>
    </xdr:from>
    <xdr:to>
      <xdr:col>6</xdr:col>
      <xdr:colOff>0</xdr:colOff>
      <xdr:row>52</xdr:row>
      <xdr:rowOff>171450</xdr:rowOff>
    </xdr:to>
    <xdr:cxnSp macro="">
      <xdr:nvCxnSpPr>
        <xdr:cNvPr id="39" name="Straight Connector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CxnSpPr/>
      </xdr:nvCxnSpPr>
      <xdr:spPr>
        <a:xfrm flipV="1">
          <a:off x="5248275" y="8972550"/>
          <a:ext cx="457200" cy="542925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19050</xdr:colOff>
      <xdr:row>3</xdr:row>
      <xdr:rowOff>0</xdr:rowOff>
    </xdr:from>
    <xdr:to>
      <xdr:col>6</xdr:col>
      <xdr:colOff>0</xdr:colOff>
      <xdr:row>5</xdr:row>
      <xdr:rowOff>171450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CxnSpPr/>
      </xdr:nvCxnSpPr>
      <xdr:spPr>
        <a:xfrm flipV="1">
          <a:off x="5248275" y="600075"/>
          <a:ext cx="447675" cy="542925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3</xdr:row>
      <xdr:rowOff>0</xdr:rowOff>
    </xdr:from>
    <xdr:to>
      <xdr:col>6</xdr:col>
      <xdr:colOff>457200</xdr:colOff>
      <xdr:row>5</xdr:row>
      <xdr:rowOff>171450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CxnSpPr/>
      </xdr:nvCxnSpPr>
      <xdr:spPr>
        <a:xfrm flipV="1">
          <a:off x="5695950" y="600075"/>
          <a:ext cx="457200" cy="542925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5</xdr:col>
      <xdr:colOff>19050</xdr:colOff>
      <xdr:row>9</xdr:row>
      <xdr:rowOff>0</xdr:rowOff>
    </xdr:from>
    <xdr:to>
      <xdr:col>6</xdr:col>
      <xdr:colOff>0</xdr:colOff>
      <xdr:row>11</xdr:row>
      <xdr:rowOff>171450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CxnSpPr/>
      </xdr:nvCxnSpPr>
      <xdr:spPr>
        <a:xfrm flipV="1">
          <a:off x="5248275" y="1724025"/>
          <a:ext cx="447675" cy="542925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9</xdr:row>
      <xdr:rowOff>0</xdr:rowOff>
    </xdr:from>
    <xdr:to>
      <xdr:col>6</xdr:col>
      <xdr:colOff>457200</xdr:colOff>
      <xdr:row>11</xdr:row>
      <xdr:rowOff>171450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CxnSpPr/>
      </xdr:nvCxnSpPr>
      <xdr:spPr>
        <a:xfrm flipV="1">
          <a:off x="5695950" y="1724025"/>
          <a:ext cx="457200" cy="542925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5</xdr:col>
      <xdr:colOff>19050</xdr:colOff>
      <xdr:row>12</xdr:row>
      <xdr:rowOff>0</xdr:rowOff>
    </xdr:from>
    <xdr:to>
      <xdr:col>6</xdr:col>
      <xdr:colOff>0</xdr:colOff>
      <xdr:row>14</xdr:row>
      <xdr:rowOff>171450</xdr:rowOff>
    </xdr:to>
    <xdr:cxnSp macro="">
      <xdr:nvCxnSpPr>
        <xdr:cNvPr id="6" name="Straight Connector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CxnSpPr/>
      </xdr:nvCxnSpPr>
      <xdr:spPr>
        <a:xfrm flipV="1">
          <a:off x="5248275" y="2286000"/>
          <a:ext cx="447675" cy="542925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12</xdr:row>
      <xdr:rowOff>0</xdr:rowOff>
    </xdr:from>
    <xdr:to>
      <xdr:col>6</xdr:col>
      <xdr:colOff>457200</xdr:colOff>
      <xdr:row>14</xdr:row>
      <xdr:rowOff>171450</xdr:rowOff>
    </xdr:to>
    <xdr:cxnSp macro="">
      <xdr:nvCxnSpPr>
        <xdr:cNvPr id="7" name="Straight Connector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 flipV="1">
          <a:off x="5695950" y="2286000"/>
          <a:ext cx="457200" cy="542925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5</xdr:col>
      <xdr:colOff>19050</xdr:colOff>
      <xdr:row>15</xdr:row>
      <xdr:rowOff>0</xdr:rowOff>
    </xdr:from>
    <xdr:to>
      <xdr:col>6</xdr:col>
      <xdr:colOff>0</xdr:colOff>
      <xdr:row>17</xdr:row>
      <xdr:rowOff>171450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 flipV="1">
          <a:off x="5248275" y="2847975"/>
          <a:ext cx="447675" cy="542925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15</xdr:row>
      <xdr:rowOff>0</xdr:rowOff>
    </xdr:from>
    <xdr:to>
      <xdr:col>6</xdr:col>
      <xdr:colOff>457200</xdr:colOff>
      <xdr:row>17</xdr:row>
      <xdr:rowOff>171450</xdr:rowOff>
    </xdr:to>
    <xdr:cxnSp macro="">
      <xdr:nvCxnSpPr>
        <xdr:cNvPr id="9" name="Straight Connector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 flipV="1">
          <a:off x="5695950" y="2847975"/>
          <a:ext cx="457200" cy="542925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5</xdr:col>
      <xdr:colOff>19050</xdr:colOff>
      <xdr:row>18</xdr:row>
      <xdr:rowOff>0</xdr:rowOff>
    </xdr:from>
    <xdr:to>
      <xdr:col>6</xdr:col>
      <xdr:colOff>0</xdr:colOff>
      <xdr:row>20</xdr:row>
      <xdr:rowOff>171450</xdr:rowOff>
    </xdr:to>
    <xdr:cxnSp macro="">
      <xdr:nvCxnSpPr>
        <xdr:cNvPr id="10" name="Straight Connector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CxnSpPr/>
      </xdr:nvCxnSpPr>
      <xdr:spPr>
        <a:xfrm flipV="1">
          <a:off x="5248275" y="3409950"/>
          <a:ext cx="447675" cy="542925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18</xdr:row>
      <xdr:rowOff>0</xdr:rowOff>
    </xdr:from>
    <xdr:to>
      <xdr:col>6</xdr:col>
      <xdr:colOff>457200</xdr:colOff>
      <xdr:row>20</xdr:row>
      <xdr:rowOff>171450</xdr:rowOff>
    </xdr:to>
    <xdr:cxnSp macro="">
      <xdr:nvCxnSpPr>
        <xdr:cNvPr id="11" name="Straight Connector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CxnSpPr/>
      </xdr:nvCxnSpPr>
      <xdr:spPr>
        <a:xfrm flipV="1">
          <a:off x="5695950" y="3409950"/>
          <a:ext cx="457200" cy="542925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24</xdr:row>
      <xdr:rowOff>0</xdr:rowOff>
    </xdr:from>
    <xdr:to>
      <xdr:col>6</xdr:col>
      <xdr:colOff>457200</xdr:colOff>
      <xdr:row>26</xdr:row>
      <xdr:rowOff>171450</xdr:rowOff>
    </xdr:to>
    <xdr:cxnSp macro="">
      <xdr:nvCxnSpPr>
        <xdr:cNvPr id="12" name="Straight Connector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CxnSpPr/>
      </xdr:nvCxnSpPr>
      <xdr:spPr>
        <a:xfrm flipV="1">
          <a:off x="5695950" y="4533900"/>
          <a:ext cx="457200" cy="542925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27</xdr:row>
      <xdr:rowOff>0</xdr:rowOff>
    </xdr:from>
    <xdr:to>
      <xdr:col>6</xdr:col>
      <xdr:colOff>457200</xdr:colOff>
      <xdr:row>29</xdr:row>
      <xdr:rowOff>171450</xdr:rowOff>
    </xdr:to>
    <xdr:cxnSp macro="">
      <xdr:nvCxnSpPr>
        <xdr:cNvPr id="13" name="Straight Connector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CxnSpPr/>
      </xdr:nvCxnSpPr>
      <xdr:spPr>
        <a:xfrm flipV="1">
          <a:off x="5695950" y="5095875"/>
          <a:ext cx="457200" cy="542925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33</xdr:row>
      <xdr:rowOff>0</xdr:rowOff>
    </xdr:from>
    <xdr:to>
      <xdr:col>6</xdr:col>
      <xdr:colOff>457200</xdr:colOff>
      <xdr:row>35</xdr:row>
      <xdr:rowOff>171450</xdr:rowOff>
    </xdr:to>
    <xdr:cxnSp macro="">
      <xdr:nvCxnSpPr>
        <xdr:cNvPr id="14" name="Straight Connector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CxnSpPr/>
      </xdr:nvCxnSpPr>
      <xdr:spPr>
        <a:xfrm flipV="1">
          <a:off x="5695950" y="6219825"/>
          <a:ext cx="457200" cy="542925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36</xdr:row>
      <xdr:rowOff>0</xdr:rowOff>
    </xdr:from>
    <xdr:to>
      <xdr:col>6</xdr:col>
      <xdr:colOff>457200</xdr:colOff>
      <xdr:row>38</xdr:row>
      <xdr:rowOff>171450</xdr:rowOff>
    </xdr:to>
    <xdr:cxnSp macro="">
      <xdr:nvCxnSpPr>
        <xdr:cNvPr id="15" name="Straight Connector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CxnSpPr/>
      </xdr:nvCxnSpPr>
      <xdr:spPr>
        <a:xfrm flipV="1">
          <a:off x="5695950" y="6781800"/>
          <a:ext cx="457200" cy="542925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5</xdr:col>
      <xdr:colOff>19050</xdr:colOff>
      <xdr:row>24</xdr:row>
      <xdr:rowOff>0</xdr:rowOff>
    </xdr:from>
    <xdr:to>
      <xdr:col>6</xdr:col>
      <xdr:colOff>0</xdr:colOff>
      <xdr:row>26</xdr:row>
      <xdr:rowOff>171450</xdr:rowOff>
    </xdr:to>
    <xdr:cxnSp macro="">
      <xdr:nvCxnSpPr>
        <xdr:cNvPr id="16" name="Straight Connector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CxnSpPr/>
      </xdr:nvCxnSpPr>
      <xdr:spPr>
        <a:xfrm flipV="1">
          <a:off x="5248275" y="4533900"/>
          <a:ext cx="447675" cy="542925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5</xdr:col>
      <xdr:colOff>19050</xdr:colOff>
      <xdr:row>27</xdr:row>
      <xdr:rowOff>0</xdr:rowOff>
    </xdr:from>
    <xdr:to>
      <xdr:col>6</xdr:col>
      <xdr:colOff>0</xdr:colOff>
      <xdr:row>29</xdr:row>
      <xdr:rowOff>171450</xdr:rowOff>
    </xdr:to>
    <xdr:cxnSp macro="">
      <xdr:nvCxnSpPr>
        <xdr:cNvPr id="17" name="Straight Connector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CxnSpPr/>
      </xdr:nvCxnSpPr>
      <xdr:spPr>
        <a:xfrm flipV="1">
          <a:off x="5248275" y="5095875"/>
          <a:ext cx="447675" cy="542925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5</xdr:col>
      <xdr:colOff>19050</xdr:colOff>
      <xdr:row>33</xdr:row>
      <xdr:rowOff>0</xdr:rowOff>
    </xdr:from>
    <xdr:to>
      <xdr:col>6</xdr:col>
      <xdr:colOff>0</xdr:colOff>
      <xdr:row>35</xdr:row>
      <xdr:rowOff>171450</xdr:rowOff>
    </xdr:to>
    <xdr:cxnSp macro="">
      <xdr:nvCxnSpPr>
        <xdr:cNvPr id="18" name="Straight Connector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CxnSpPr/>
      </xdr:nvCxnSpPr>
      <xdr:spPr>
        <a:xfrm flipV="1">
          <a:off x="5248275" y="6219825"/>
          <a:ext cx="447675" cy="542925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5</xdr:col>
      <xdr:colOff>19050</xdr:colOff>
      <xdr:row>36</xdr:row>
      <xdr:rowOff>0</xdr:rowOff>
    </xdr:from>
    <xdr:to>
      <xdr:col>6</xdr:col>
      <xdr:colOff>0</xdr:colOff>
      <xdr:row>38</xdr:row>
      <xdr:rowOff>171450</xdr:rowOff>
    </xdr:to>
    <xdr:cxnSp macro="">
      <xdr:nvCxnSpPr>
        <xdr:cNvPr id="19" name="Straight Connector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CxnSpPr/>
      </xdr:nvCxnSpPr>
      <xdr:spPr>
        <a:xfrm flipV="1">
          <a:off x="5248275" y="6781800"/>
          <a:ext cx="447675" cy="542925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39</xdr:row>
      <xdr:rowOff>0</xdr:rowOff>
    </xdr:from>
    <xdr:to>
      <xdr:col>5</xdr:col>
      <xdr:colOff>457200</xdr:colOff>
      <xdr:row>41</xdr:row>
      <xdr:rowOff>171450</xdr:rowOff>
    </xdr:to>
    <xdr:cxnSp macro="">
      <xdr:nvCxnSpPr>
        <xdr:cNvPr id="20" name="Straight Connector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CxnSpPr/>
      </xdr:nvCxnSpPr>
      <xdr:spPr>
        <a:xfrm flipV="1">
          <a:off x="5229225" y="7343775"/>
          <a:ext cx="457200" cy="542925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39</xdr:row>
      <xdr:rowOff>0</xdr:rowOff>
    </xdr:from>
    <xdr:to>
      <xdr:col>6</xdr:col>
      <xdr:colOff>457200</xdr:colOff>
      <xdr:row>41</xdr:row>
      <xdr:rowOff>171450</xdr:rowOff>
    </xdr:to>
    <xdr:cxnSp macro="">
      <xdr:nvCxnSpPr>
        <xdr:cNvPr id="21" name="Straight Connector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CxnSpPr/>
      </xdr:nvCxnSpPr>
      <xdr:spPr>
        <a:xfrm flipV="1">
          <a:off x="5695950" y="7343775"/>
          <a:ext cx="457200" cy="542925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53</xdr:row>
      <xdr:rowOff>0</xdr:rowOff>
    </xdr:from>
    <xdr:to>
      <xdr:col>6</xdr:col>
      <xdr:colOff>457200</xdr:colOff>
      <xdr:row>55</xdr:row>
      <xdr:rowOff>171450</xdr:rowOff>
    </xdr:to>
    <xdr:cxnSp macro="">
      <xdr:nvCxnSpPr>
        <xdr:cNvPr id="22" name="Straight Connector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CxnSpPr/>
      </xdr:nvCxnSpPr>
      <xdr:spPr>
        <a:xfrm flipV="1">
          <a:off x="5695950" y="9991725"/>
          <a:ext cx="457200" cy="542925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56</xdr:row>
      <xdr:rowOff>0</xdr:rowOff>
    </xdr:from>
    <xdr:to>
      <xdr:col>6</xdr:col>
      <xdr:colOff>457200</xdr:colOff>
      <xdr:row>58</xdr:row>
      <xdr:rowOff>171450</xdr:rowOff>
    </xdr:to>
    <xdr:cxnSp macro="">
      <xdr:nvCxnSpPr>
        <xdr:cNvPr id="23" name="Straight Connector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CxnSpPr/>
      </xdr:nvCxnSpPr>
      <xdr:spPr>
        <a:xfrm flipV="1">
          <a:off x="5695950" y="10553700"/>
          <a:ext cx="457200" cy="542925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5</xdr:col>
      <xdr:colOff>19050</xdr:colOff>
      <xdr:row>56</xdr:row>
      <xdr:rowOff>0</xdr:rowOff>
    </xdr:from>
    <xdr:to>
      <xdr:col>6</xdr:col>
      <xdr:colOff>0</xdr:colOff>
      <xdr:row>58</xdr:row>
      <xdr:rowOff>171450</xdr:rowOff>
    </xdr:to>
    <xdr:cxnSp macro="">
      <xdr:nvCxnSpPr>
        <xdr:cNvPr id="24" name="Straight Connector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5248275" y="10553700"/>
          <a:ext cx="447675" cy="542925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5</xdr:col>
      <xdr:colOff>19050</xdr:colOff>
      <xdr:row>53</xdr:row>
      <xdr:rowOff>0</xdr:rowOff>
    </xdr:from>
    <xdr:to>
      <xdr:col>6</xdr:col>
      <xdr:colOff>0</xdr:colOff>
      <xdr:row>55</xdr:row>
      <xdr:rowOff>171450</xdr:rowOff>
    </xdr:to>
    <xdr:cxnSp macro="">
      <xdr:nvCxnSpPr>
        <xdr:cNvPr id="25" name="Straight Connector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CxnSpPr/>
      </xdr:nvCxnSpPr>
      <xdr:spPr>
        <a:xfrm flipV="1">
          <a:off x="5248275" y="9991725"/>
          <a:ext cx="447675" cy="542925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5</xdr:col>
      <xdr:colOff>19050</xdr:colOff>
      <xdr:row>6</xdr:row>
      <xdr:rowOff>0</xdr:rowOff>
    </xdr:from>
    <xdr:to>
      <xdr:col>6</xdr:col>
      <xdr:colOff>0</xdr:colOff>
      <xdr:row>8</xdr:row>
      <xdr:rowOff>171450</xdr:rowOff>
    </xdr:to>
    <xdr:cxnSp macro="">
      <xdr:nvCxnSpPr>
        <xdr:cNvPr id="26" name="Straight Connector 2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CxnSpPr/>
      </xdr:nvCxnSpPr>
      <xdr:spPr>
        <a:xfrm flipV="1">
          <a:off x="5248275" y="1162050"/>
          <a:ext cx="447675" cy="542925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6</xdr:row>
      <xdr:rowOff>0</xdr:rowOff>
    </xdr:from>
    <xdr:to>
      <xdr:col>6</xdr:col>
      <xdr:colOff>457200</xdr:colOff>
      <xdr:row>8</xdr:row>
      <xdr:rowOff>171450</xdr:rowOff>
    </xdr:to>
    <xdr:cxnSp macro="">
      <xdr:nvCxnSpPr>
        <xdr:cNvPr id="27" name="Straight Connector 2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CxnSpPr/>
      </xdr:nvCxnSpPr>
      <xdr:spPr>
        <a:xfrm flipV="1">
          <a:off x="5695950" y="1162050"/>
          <a:ext cx="457200" cy="542925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5</xdr:col>
      <xdr:colOff>19050</xdr:colOff>
      <xdr:row>21</xdr:row>
      <xdr:rowOff>0</xdr:rowOff>
    </xdr:from>
    <xdr:to>
      <xdr:col>6</xdr:col>
      <xdr:colOff>0</xdr:colOff>
      <xdr:row>23</xdr:row>
      <xdr:rowOff>171450</xdr:rowOff>
    </xdr:to>
    <xdr:cxnSp macro="">
      <xdr:nvCxnSpPr>
        <xdr:cNvPr id="28" name="Straight Connector 27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CxnSpPr/>
      </xdr:nvCxnSpPr>
      <xdr:spPr>
        <a:xfrm flipV="1">
          <a:off x="5248275" y="3971925"/>
          <a:ext cx="447675" cy="542925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21</xdr:row>
      <xdr:rowOff>0</xdr:rowOff>
    </xdr:from>
    <xdr:to>
      <xdr:col>6</xdr:col>
      <xdr:colOff>457200</xdr:colOff>
      <xdr:row>23</xdr:row>
      <xdr:rowOff>171450</xdr:rowOff>
    </xdr:to>
    <xdr:cxnSp macro="">
      <xdr:nvCxnSpPr>
        <xdr:cNvPr id="29" name="Straight Connector 28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CxnSpPr/>
      </xdr:nvCxnSpPr>
      <xdr:spPr>
        <a:xfrm flipV="1">
          <a:off x="5695950" y="3971925"/>
          <a:ext cx="457200" cy="542925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30</xdr:row>
      <xdr:rowOff>0</xdr:rowOff>
    </xdr:from>
    <xdr:to>
      <xdr:col>6</xdr:col>
      <xdr:colOff>457200</xdr:colOff>
      <xdr:row>32</xdr:row>
      <xdr:rowOff>171450</xdr:rowOff>
    </xdr:to>
    <xdr:cxnSp macro="">
      <xdr:nvCxnSpPr>
        <xdr:cNvPr id="30" name="Straight Connector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CxnSpPr/>
      </xdr:nvCxnSpPr>
      <xdr:spPr>
        <a:xfrm flipV="1">
          <a:off x="5695950" y="5657850"/>
          <a:ext cx="457200" cy="542925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5</xdr:col>
      <xdr:colOff>19050</xdr:colOff>
      <xdr:row>30</xdr:row>
      <xdr:rowOff>0</xdr:rowOff>
    </xdr:from>
    <xdr:to>
      <xdr:col>6</xdr:col>
      <xdr:colOff>0</xdr:colOff>
      <xdr:row>32</xdr:row>
      <xdr:rowOff>171450</xdr:rowOff>
    </xdr:to>
    <xdr:cxnSp macro="">
      <xdr:nvCxnSpPr>
        <xdr:cNvPr id="31" name="Straight Connector 30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CxnSpPr/>
      </xdr:nvCxnSpPr>
      <xdr:spPr>
        <a:xfrm flipV="1">
          <a:off x="5248275" y="5657850"/>
          <a:ext cx="447675" cy="542925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42</xdr:row>
      <xdr:rowOff>0</xdr:rowOff>
    </xdr:from>
    <xdr:to>
      <xdr:col>6</xdr:col>
      <xdr:colOff>457200</xdr:colOff>
      <xdr:row>44</xdr:row>
      <xdr:rowOff>171450</xdr:rowOff>
    </xdr:to>
    <xdr:cxnSp macro="">
      <xdr:nvCxnSpPr>
        <xdr:cNvPr id="32" name="Straight Connector 31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CxnSpPr/>
      </xdr:nvCxnSpPr>
      <xdr:spPr>
        <a:xfrm flipV="1">
          <a:off x="5695950" y="7905750"/>
          <a:ext cx="457200" cy="542925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5</xdr:col>
      <xdr:colOff>19050</xdr:colOff>
      <xdr:row>42</xdr:row>
      <xdr:rowOff>0</xdr:rowOff>
    </xdr:from>
    <xdr:to>
      <xdr:col>6</xdr:col>
      <xdr:colOff>0</xdr:colOff>
      <xdr:row>44</xdr:row>
      <xdr:rowOff>171450</xdr:rowOff>
    </xdr:to>
    <xdr:cxnSp macro="">
      <xdr:nvCxnSpPr>
        <xdr:cNvPr id="33" name="Straight Connector 32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CxnSpPr/>
      </xdr:nvCxnSpPr>
      <xdr:spPr>
        <a:xfrm flipV="1">
          <a:off x="5248275" y="7905750"/>
          <a:ext cx="447675" cy="542925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47</xdr:row>
      <xdr:rowOff>0</xdr:rowOff>
    </xdr:from>
    <xdr:to>
      <xdr:col>6</xdr:col>
      <xdr:colOff>457200</xdr:colOff>
      <xdr:row>49</xdr:row>
      <xdr:rowOff>171450</xdr:rowOff>
    </xdr:to>
    <xdr:cxnSp macro="">
      <xdr:nvCxnSpPr>
        <xdr:cNvPr id="34" name="Straight Connector 33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CxnSpPr/>
      </xdr:nvCxnSpPr>
      <xdr:spPr>
        <a:xfrm flipV="1">
          <a:off x="5695950" y="8867775"/>
          <a:ext cx="457200" cy="542925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5</xdr:col>
      <xdr:colOff>19050</xdr:colOff>
      <xdr:row>47</xdr:row>
      <xdr:rowOff>0</xdr:rowOff>
    </xdr:from>
    <xdr:to>
      <xdr:col>6</xdr:col>
      <xdr:colOff>0</xdr:colOff>
      <xdr:row>49</xdr:row>
      <xdr:rowOff>171450</xdr:rowOff>
    </xdr:to>
    <xdr:cxnSp macro="">
      <xdr:nvCxnSpPr>
        <xdr:cNvPr id="35" name="Straight Connector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CxnSpPr/>
      </xdr:nvCxnSpPr>
      <xdr:spPr>
        <a:xfrm flipV="1">
          <a:off x="5248275" y="8867775"/>
          <a:ext cx="447675" cy="542925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50</xdr:row>
      <xdr:rowOff>0</xdr:rowOff>
    </xdr:from>
    <xdr:to>
      <xdr:col>6</xdr:col>
      <xdr:colOff>457200</xdr:colOff>
      <xdr:row>52</xdr:row>
      <xdr:rowOff>171450</xdr:rowOff>
    </xdr:to>
    <xdr:cxnSp macro="">
      <xdr:nvCxnSpPr>
        <xdr:cNvPr id="36" name="Straight Connector 35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CxnSpPr/>
      </xdr:nvCxnSpPr>
      <xdr:spPr>
        <a:xfrm flipV="1">
          <a:off x="5695950" y="9429750"/>
          <a:ext cx="457200" cy="542925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5</xdr:col>
      <xdr:colOff>19050</xdr:colOff>
      <xdr:row>50</xdr:row>
      <xdr:rowOff>0</xdr:rowOff>
    </xdr:from>
    <xdr:to>
      <xdr:col>6</xdr:col>
      <xdr:colOff>0</xdr:colOff>
      <xdr:row>52</xdr:row>
      <xdr:rowOff>171450</xdr:rowOff>
    </xdr:to>
    <xdr:cxnSp macro="">
      <xdr:nvCxnSpPr>
        <xdr:cNvPr id="37" name="Straight Connector 36">
          <a:extLst>
            <a:ext uri="{FF2B5EF4-FFF2-40B4-BE49-F238E27FC236}">
              <a16:creationId xmlns:a16="http://schemas.microsoft.com/office/drawing/2014/main" id="{00000000-0008-0000-0100-000025000000}"/>
            </a:ext>
          </a:extLst>
        </xdr:cNvPr>
        <xdr:cNvCxnSpPr/>
      </xdr:nvCxnSpPr>
      <xdr:spPr>
        <a:xfrm flipV="1">
          <a:off x="5248275" y="9429750"/>
          <a:ext cx="447675" cy="542925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5</xdr:col>
      <xdr:colOff>19050</xdr:colOff>
      <xdr:row>3</xdr:row>
      <xdr:rowOff>0</xdr:rowOff>
    </xdr:from>
    <xdr:to>
      <xdr:col>6</xdr:col>
      <xdr:colOff>0</xdr:colOff>
      <xdr:row>5</xdr:row>
      <xdr:rowOff>171450</xdr:rowOff>
    </xdr:to>
    <xdr:cxnSp macro="">
      <xdr:nvCxnSpPr>
        <xdr:cNvPr id="38" name="Straight Connector 40">
          <a:extLst>
            <a:ext uri="{FF2B5EF4-FFF2-40B4-BE49-F238E27FC236}">
              <a16:creationId xmlns:a16="http://schemas.microsoft.com/office/drawing/2014/main" id="{EE5AEE55-E21F-4974-B603-E28F7D7FCD8B}"/>
            </a:ext>
            <a:ext uri="{147F2762-F138-4A5C-976F-8EAC2B608ADB}">
              <a16:predDERef xmlns:a16="http://schemas.microsoft.com/office/drawing/2014/main" pred="{00000000-0008-0000-0100-000025000000}"/>
            </a:ext>
          </a:extLst>
        </xdr:cNvPr>
        <xdr:cNvCxnSpPr/>
      </xdr:nvCxnSpPr>
      <xdr:spPr>
        <a:xfrm flipV="1">
          <a:off x="9267825" y="666750"/>
          <a:ext cx="609600" cy="628650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3</xdr:row>
      <xdr:rowOff>0</xdr:rowOff>
    </xdr:from>
    <xdr:to>
      <xdr:col>6</xdr:col>
      <xdr:colOff>457200</xdr:colOff>
      <xdr:row>5</xdr:row>
      <xdr:rowOff>171450</xdr:rowOff>
    </xdr:to>
    <xdr:cxnSp macro="">
      <xdr:nvCxnSpPr>
        <xdr:cNvPr id="39" name="Straight Connector 41">
          <a:extLst>
            <a:ext uri="{FF2B5EF4-FFF2-40B4-BE49-F238E27FC236}">
              <a16:creationId xmlns:a16="http://schemas.microsoft.com/office/drawing/2014/main" id="{BDC3D205-C6BC-4D91-80F0-D8A3185CDEBA}"/>
            </a:ext>
            <a:ext uri="{147F2762-F138-4A5C-976F-8EAC2B608ADB}">
              <a16:predDERef xmlns:a16="http://schemas.microsoft.com/office/drawing/2014/main" pred="{EE5AEE55-E21F-4974-B603-E28F7D7FCD8B}"/>
            </a:ext>
          </a:extLst>
        </xdr:cNvPr>
        <xdr:cNvCxnSpPr/>
      </xdr:nvCxnSpPr>
      <xdr:spPr>
        <a:xfrm flipV="1">
          <a:off x="9877425" y="666750"/>
          <a:ext cx="457200" cy="628650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5</xdr:col>
      <xdr:colOff>19050</xdr:colOff>
      <xdr:row>9</xdr:row>
      <xdr:rowOff>0</xdr:rowOff>
    </xdr:from>
    <xdr:to>
      <xdr:col>6</xdr:col>
      <xdr:colOff>0</xdr:colOff>
      <xdr:row>11</xdr:row>
      <xdr:rowOff>171450</xdr:rowOff>
    </xdr:to>
    <xdr:cxnSp macro="">
      <xdr:nvCxnSpPr>
        <xdr:cNvPr id="40" name="Straight Connector 44">
          <a:extLst>
            <a:ext uri="{FF2B5EF4-FFF2-40B4-BE49-F238E27FC236}">
              <a16:creationId xmlns:a16="http://schemas.microsoft.com/office/drawing/2014/main" id="{1CE3ACCE-73C0-4E60-BD7A-89C6E94F4D0E}"/>
            </a:ext>
            <a:ext uri="{147F2762-F138-4A5C-976F-8EAC2B608ADB}">
              <a16:predDERef xmlns:a16="http://schemas.microsoft.com/office/drawing/2014/main" pred="{BDC3D205-C6BC-4D91-80F0-D8A3185CDEBA}"/>
            </a:ext>
          </a:extLst>
        </xdr:cNvPr>
        <xdr:cNvCxnSpPr/>
      </xdr:nvCxnSpPr>
      <xdr:spPr>
        <a:xfrm flipV="1">
          <a:off x="9267825" y="2038350"/>
          <a:ext cx="609600" cy="628650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9</xdr:row>
      <xdr:rowOff>0</xdr:rowOff>
    </xdr:from>
    <xdr:to>
      <xdr:col>6</xdr:col>
      <xdr:colOff>457200</xdr:colOff>
      <xdr:row>11</xdr:row>
      <xdr:rowOff>171450</xdr:rowOff>
    </xdr:to>
    <xdr:cxnSp macro="">
      <xdr:nvCxnSpPr>
        <xdr:cNvPr id="41" name="Straight Connector 45">
          <a:extLst>
            <a:ext uri="{FF2B5EF4-FFF2-40B4-BE49-F238E27FC236}">
              <a16:creationId xmlns:a16="http://schemas.microsoft.com/office/drawing/2014/main" id="{0E3AE084-A515-4A4A-A2BE-A8646934B37E}"/>
            </a:ext>
            <a:ext uri="{147F2762-F138-4A5C-976F-8EAC2B608ADB}">
              <a16:predDERef xmlns:a16="http://schemas.microsoft.com/office/drawing/2014/main" pred="{1CE3ACCE-73C0-4E60-BD7A-89C6E94F4D0E}"/>
            </a:ext>
          </a:extLst>
        </xdr:cNvPr>
        <xdr:cNvCxnSpPr/>
      </xdr:nvCxnSpPr>
      <xdr:spPr>
        <a:xfrm flipV="1">
          <a:off x="9877425" y="2038350"/>
          <a:ext cx="457200" cy="628650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5</xdr:col>
      <xdr:colOff>19050</xdr:colOff>
      <xdr:row>12</xdr:row>
      <xdr:rowOff>0</xdr:rowOff>
    </xdr:from>
    <xdr:to>
      <xdr:col>6</xdr:col>
      <xdr:colOff>0</xdr:colOff>
      <xdr:row>14</xdr:row>
      <xdr:rowOff>171450</xdr:rowOff>
    </xdr:to>
    <xdr:cxnSp macro="">
      <xdr:nvCxnSpPr>
        <xdr:cNvPr id="42" name="Straight Connector 46">
          <a:extLst>
            <a:ext uri="{FF2B5EF4-FFF2-40B4-BE49-F238E27FC236}">
              <a16:creationId xmlns:a16="http://schemas.microsoft.com/office/drawing/2014/main" id="{045E93FD-C8AC-46DB-B2CE-2417FFDC706C}"/>
            </a:ext>
            <a:ext uri="{147F2762-F138-4A5C-976F-8EAC2B608ADB}">
              <a16:predDERef xmlns:a16="http://schemas.microsoft.com/office/drawing/2014/main" pred="{0E3AE084-A515-4A4A-A2BE-A8646934B37E}"/>
            </a:ext>
          </a:extLst>
        </xdr:cNvPr>
        <xdr:cNvCxnSpPr/>
      </xdr:nvCxnSpPr>
      <xdr:spPr>
        <a:xfrm flipV="1">
          <a:off x="9267825" y="2724150"/>
          <a:ext cx="609600" cy="628650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12</xdr:row>
      <xdr:rowOff>0</xdr:rowOff>
    </xdr:from>
    <xdr:to>
      <xdr:col>6</xdr:col>
      <xdr:colOff>457200</xdr:colOff>
      <xdr:row>14</xdr:row>
      <xdr:rowOff>171450</xdr:rowOff>
    </xdr:to>
    <xdr:cxnSp macro="">
      <xdr:nvCxnSpPr>
        <xdr:cNvPr id="43" name="Straight Connector 47">
          <a:extLst>
            <a:ext uri="{FF2B5EF4-FFF2-40B4-BE49-F238E27FC236}">
              <a16:creationId xmlns:a16="http://schemas.microsoft.com/office/drawing/2014/main" id="{36136AFB-7C61-49C0-B7EC-302715ABF179}"/>
            </a:ext>
            <a:ext uri="{147F2762-F138-4A5C-976F-8EAC2B608ADB}">
              <a16:predDERef xmlns:a16="http://schemas.microsoft.com/office/drawing/2014/main" pred="{045E93FD-C8AC-46DB-B2CE-2417FFDC706C}"/>
            </a:ext>
          </a:extLst>
        </xdr:cNvPr>
        <xdr:cNvCxnSpPr/>
      </xdr:nvCxnSpPr>
      <xdr:spPr>
        <a:xfrm flipV="1">
          <a:off x="9877425" y="2724150"/>
          <a:ext cx="457200" cy="628650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5</xdr:col>
      <xdr:colOff>19050</xdr:colOff>
      <xdr:row>15</xdr:row>
      <xdr:rowOff>0</xdr:rowOff>
    </xdr:from>
    <xdr:to>
      <xdr:col>6</xdr:col>
      <xdr:colOff>0</xdr:colOff>
      <xdr:row>17</xdr:row>
      <xdr:rowOff>171450</xdr:rowOff>
    </xdr:to>
    <xdr:cxnSp macro="">
      <xdr:nvCxnSpPr>
        <xdr:cNvPr id="44" name="Straight Connector 48">
          <a:extLst>
            <a:ext uri="{FF2B5EF4-FFF2-40B4-BE49-F238E27FC236}">
              <a16:creationId xmlns:a16="http://schemas.microsoft.com/office/drawing/2014/main" id="{FA28FD72-98EE-48D8-A627-2D685B5EF8EA}"/>
            </a:ext>
            <a:ext uri="{147F2762-F138-4A5C-976F-8EAC2B608ADB}">
              <a16:predDERef xmlns:a16="http://schemas.microsoft.com/office/drawing/2014/main" pred="{36136AFB-7C61-49C0-B7EC-302715ABF179}"/>
            </a:ext>
          </a:extLst>
        </xdr:cNvPr>
        <xdr:cNvCxnSpPr/>
      </xdr:nvCxnSpPr>
      <xdr:spPr>
        <a:xfrm flipV="1">
          <a:off x="9267825" y="3409950"/>
          <a:ext cx="609600" cy="628650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15</xdr:row>
      <xdr:rowOff>0</xdr:rowOff>
    </xdr:from>
    <xdr:to>
      <xdr:col>6</xdr:col>
      <xdr:colOff>457200</xdr:colOff>
      <xdr:row>17</xdr:row>
      <xdr:rowOff>171450</xdr:rowOff>
    </xdr:to>
    <xdr:cxnSp macro="">
      <xdr:nvCxnSpPr>
        <xdr:cNvPr id="45" name="Straight Connector 49">
          <a:extLst>
            <a:ext uri="{FF2B5EF4-FFF2-40B4-BE49-F238E27FC236}">
              <a16:creationId xmlns:a16="http://schemas.microsoft.com/office/drawing/2014/main" id="{6F609C4E-FB8B-4B8E-B208-CE7548C7EC58}"/>
            </a:ext>
            <a:ext uri="{147F2762-F138-4A5C-976F-8EAC2B608ADB}">
              <a16:predDERef xmlns:a16="http://schemas.microsoft.com/office/drawing/2014/main" pred="{FA28FD72-98EE-48D8-A627-2D685B5EF8EA}"/>
            </a:ext>
          </a:extLst>
        </xdr:cNvPr>
        <xdr:cNvCxnSpPr/>
      </xdr:nvCxnSpPr>
      <xdr:spPr>
        <a:xfrm flipV="1">
          <a:off x="9877425" y="3409950"/>
          <a:ext cx="457200" cy="628650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5</xdr:col>
      <xdr:colOff>19050</xdr:colOff>
      <xdr:row>18</xdr:row>
      <xdr:rowOff>0</xdr:rowOff>
    </xdr:from>
    <xdr:to>
      <xdr:col>6</xdr:col>
      <xdr:colOff>0</xdr:colOff>
      <xdr:row>20</xdr:row>
      <xdr:rowOff>171450</xdr:rowOff>
    </xdr:to>
    <xdr:cxnSp macro="">
      <xdr:nvCxnSpPr>
        <xdr:cNvPr id="46" name="Straight Connector 50">
          <a:extLst>
            <a:ext uri="{FF2B5EF4-FFF2-40B4-BE49-F238E27FC236}">
              <a16:creationId xmlns:a16="http://schemas.microsoft.com/office/drawing/2014/main" id="{C07881A0-0A61-45F5-9535-F5100DA340BF}"/>
            </a:ext>
            <a:ext uri="{147F2762-F138-4A5C-976F-8EAC2B608ADB}">
              <a16:predDERef xmlns:a16="http://schemas.microsoft.com/office/drawing/2014/main" pred="{6F609C4E-FB8B-4B8E-B208-CE7548C7EC58}"/>
            </a:ext>
          </a:extLst>
        </xdr:cNvPr>
        <xdr:cNvCxnSpPr/>
      </xdr:nvCxnSpPr>
      <xdr:spPr>
        <a:xfrm flipV="1">
          <a:off x="9267825" y="4095750"/>
          <a:ext cx="609600" cy="628650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18</xdr:row>
      <xdr:rowOff>0</xdr:rowOff>
    </xdr:from>
    <xdr:to>
      <xdr:col>6</xdr:col>
      <xdr:colOff>457200</xdr:colOff>
      <xdr:row>20</xdr:row>
      <xdr:rowOff>171450</xdr:rowOff>
    </xdr:to>
    <xdr:cxnSp macro="">
      <xdr:nvCxnSpPr>
        <xdr:cNvPr id="47" name="Straight Connector 51">
          <a:extLst>
            <a:ext uri="{FF2B5EF4-FFF2-40B4-BE49-F238E27FC236}">
              <a16:creationId xmlns:a16="http://schemas.microsoft.com/office/drawing/2014/main" id="{6100AACD-C33B-49B3-A275-7B32DC049A98}"/>
            </a:ext>
            <a:ext uri="{147F2762-F138-4A5C-976F-8EAC2B608ADB}">
              <a16:predDERef xmlns:a16="http://schemas.microsoft.com/office/drawing/2014/main" pred="{C07881A0-0A61-45F5-9535-F5100DA340BF}"/>
            </a:ext>
          </a:extLst>
        </xdr:cNvPr>
        <xdr:cNvCxnSpPr/>
      </xdr:nvCxnSpPr>
      <xdr:spPr>
        <a:xfrm flipV="1">
          <a:off x="9877425" y="4095750"/>
          <a:ext cx="457200" cy="628650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24</xdr:row>
      <xdr:rowOff>0</xdr:rowOff>
    </xdr:from>
    <xdr:to>
      <xdr:col>6</xdr:col>
      <xdr:colOff>457200</xdr:colOff>
      <xdr:row>26</xdr:row>
      <xdr:rowOff>171450</xdr:rowOff>
    </xdr:to>
    <xdr:cxnSp macro="">
      <xdr:nvCxnSpPr>
        <xdr:cNvPr id="48" name="Straight Connector 53">
          <a:extLst>
            <a:ext uri="{FF2B5EF4-FFF2-40B4-BE49-F238E27FC236}">
              <a16:creationId xmlns:a16="http://schemas.microsoft.com/office/drawing/2014/main" id="{452ED0CF-9E78-454E-B5FB-6FB645A6B77C}"/>
            </a:ext>
            <a:ext uri="{147F2762-F138-4A5C-976F-8EAC2B608ADB}">
              <a16:predDERef xmlns:a16="http://schemas.microsoft.com/office/drawing/2014/main" pred="{6100AACD-C33B-49B3-A275-7B32DC049A98}"/>
            </a:ext>
          </a:extLst>
        </xdr:cNvPr>
        <xdr:cNvCxnSpPr/>
      </xdr:nvCxnSpPr>
      <xdr:spPr>
        <a:xfrm flipV="1">
          <a:off x="9877425" y="5467350"/>
          <a:ext cx="457200" cy="628650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27</xdr:row>
      <xdr:rowOff>0</xdr:rowOff>
    </xdr:from>
    <xdr:to>
      <xdr:col>6</xdr:col>
      <xdr:colOff>457200</xdr:colOff>
      <xdr:row>29</xdr:row>
      <xdr:rowOff>171450</xdr:rowOff>
    </xdr:to>
    <xdr:cxnSp macro="">
      <xdr:nvCxnSpPr>
        <xdr:cNvPr id="49" name="Straight Connector 54">
          <a:extLst>
            <a:ext uri="{FF2B5EF4-FFF2-40B4-BE49-F238E27FC236}">
              <a16:creationId xmlns:a16="http://schemas.microsoft.com/office/drawing/2014/main" id="{E0464132-5976-4578-9591-943ABBCC45B6}"/>
            </a:ext>
            <a:ext uri="{147F2762-F138-4A5C-976F-8EAC2B608ADB}">
              <a16:predDERef xmlns:a16="http://schemas.microsoft.com/office/drawing/2014/main" pred="{452ED0CF-9E78-454E-B5FB-6FB645A6B77C}"/>
            </a:ext>
          </a:extLst>
        </xdr:cNvPr>
        <xdr:cNvCxnSpPr/>
      </xdr:nvCxnSpPr>
      <xdr:spPr>
        <a:xfrm flipV="1">
          <a:off x="9877425" y="6153150"/>
          <a:ext cx="457200" cy="628650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33</xdr:row>
      <xdr:rowOff>0</xdr:rowOff>
    </xdr:from>
    <xdr:to>
      <xdr:col>6</xdr:col>
      <xdr:colOff>457200</xdr:colOff>
      <xdr:row>35</xdr:row>
      <xdr:rowOff>171450</xdr:rowOff>
    </xdr:to>
    <xdr:cxnSp macro="">
      <xdr:nvCxnSpPr>
        <xdr:cNvPr id="50" name="Straight Connector 56">
          <a:extLst>
            <a:ext uri="{FF2B5EF4-FFF2-40B4-BE49-F238E27FC236}">
              <a16:creationId xmlns:a16="http://schemas.microsoft.com/office/drawing/2014/main" id="{7C985FA6-6167-4AD6-BEE3-3516D2D232C6}"/>
            </a:ext>
            <a:ext uri="{147F2762-F138-4A5C-976F-8EAC2B608ADB}">
              <a16:predDERef xmlns:a16="http://schemas.microsoft.com/office/drawing/2014/main" pred="{E0464132-5976-4578-9591-943ABBCC45B6}"/>
            </a:ext>
          </a:extLst>
        </xdr:cNvPr>
        <xdr:cNvCxnSpPr/>
      </xdr:nvCxnSpPr>
      <xdr:spPr>
        <a:xfrm flipV="1">
          <a:off x="9877425" y="7524750"/>
          <a:ext cx="457200" cy="628650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36</xdr:row>
      <xdr:rowOff>0</xdr:rowOff>
    </xdr:from>
    <xdr:to>
      <xdr:col>6</xdr:col>
      <xdr:colOff>457200</xdr:colOff>
      <xdr:row>38</xdr:row>
      <xdr:rowOff>171450</xdr:rowOff>
    </xdr:to>
    <xdr:cxnSp macro="">
      <xdr:nvCxnSpPr>
        <xdr:cNvPr id="51" name="Straight Connector 57">
          <a:extLst>
            <a:ext uri="{FF2B5EF4-FFF2-40B4-BE49-F238E27FC236}">
              <a16:creationId xmlns:a16="http://schemas.microsoft.com/office/drawing/2014/main" id="{7812FF6E-632C-4855-87DA-B2D1CF4C69B4}"/>
            </a:ext>
            <a:ext uri="{147F2762-F138-4A5C-976F-8EAC2B608ADB}">
              <a16:predDERef xmlns:a16="http://schemas.microsoft.com/office/drawing/2014/main" pred="{7C985FA6-6167-4AD6-BEE3-3516D2D232C6}"/>
            </a:ext>
          </a:extLst>
        </xdr:cNvPr>
        <xdr:cNvCxnSpPr/>
      </xdr:nvCxnSpPr>
      <xdr:spPr>
        <a:xfrm flipV="1">
          <a:off x="9877425" y="8210550"/>
          <a:ext cx="457200" cy="628650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5</xdr:col>
      <xdr:colOff>19050</xdr:colOff>
      <xdr:row>24</xdr:row>
      <xdr:rowOff>0</xdr:rowOff>
    </xdr:from>
    <xdr:to>
      <xdr:col>6</xdr:col>
      <xdr:colOff>0</xdr:colOff>
      <xdr:row>26</xdr:row>
      <xdr:rowOff>171450</xdr:rowOff>
    </xdr:to>
    <xdr:cxnSp macro="">
      <xdr:nvCxnSpPr>
        <xdr:cNvPr id="52" name="Straight Connector 60">
          <a:extLst>
            <a:ext uri="{FF2B5EF4-FFF2-40B4-BE49-F238E27FC236}">
              <a16:creationId xmlns:a16="http://schemas.microsoft.com/office/drawing/2014/main" id="{D1CA3EAD-1E52-4EDD-BDDC-1EDCF0741F0E}"/>
            </a:ext>
            <a:ext uri="{147F2762-F138-4A5C-976F-8EAC2B608ADB}">
              <a16:predDERef xmlns:a16="http://schemas.microsoft.com/office/drawing/2014/main" pred="{7812FF6E-632C-4855-87DA-B2D1CF4C69B4}"/>
            </a:ext>
          </a:extLst>
        </xdr:cNvPr>
        <xdr:cNvCxnSpPr/>
      </xdr:nvCxnSpPr>
      <xdr:spPr>
        <a:xfrm flipV="1">
          <a:off x="9267825" y="5467350"/>
          <a:ext cx="609600" cy="628650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5</xdr:col>
      <xdr:colOff>19050</xdr:colOff>
      <xdr:row>27</xdr:row>
      <xdr:rowOff>0</xdr:rowOff>
    </xdr:from>
    <xdr:to>
      <xdr:col>6</xdr:col>
      <xdr:colOff>0</xdr:colOff>
      <xdr:row>29</xdr:row>
      <xdr:rowOff>171450</xdr:rowOff>
    </xdr:to>
    <xdr:cxnSp macro="">
      <xdr:nvCxnSpPr>
        <xdr:cNvPr id="53" name="Straight Connector 61">
          <a:extLst>
            <a:ext uri="{FF2B5EF4-FFF2-40B4-BE49-F238E27FC236}">
              <a16:creationId xmlns:a16="http://schemas.microsoft.com/office/drawing/2014/main" id="{027FD433-C1C4-4F28-890F-B0EFDF574BDB}"/>
            </a:ext>
            <a:ext uri="{147F2762-F138-4A5C-976F-8EAC2B608ADB}">
              <a16:predDERef xmlns:a16="http://schemas.microsoft.com/office/drawing/2014/main" pred="{D1CA3EAD-1E52-4EDD-BDDC-1EDCF0741F0E}"/>
            </a:ext>
          </a:extLst>
        </xdr:cNvPr>
        <xdr:cNvCxnSpPr/>
      </xdr:nvCxnSpPr>
      <xdr:spPr>
        <a:xfrm flipV="1">
          <a:off x="9267825" y="6153150"/>
          <a:ext cx="609600" cy="628650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5</xdr:col>
      <xdr:colOff>19050</xdr:colOff>
      <xdr:row>33</xdr:row>
      <xdr:rowOff>0</xdr:rowOff>
    </xdr:from>
    <xdr:to>
      <xdr:col>6</xdr:col>
      <xdr:colOff>0</xdr:colOff>
      <xdr:row>35</xdr:row>
      <xdr:rowOff>171450</xdr:rowOff>
    </xdr:to>
    <xdr:cxnSp macro="">
      <xdr:nvCxnSpPr>
        <xdr:cNvPr id="54" name="Straight Connector 63">
          <a:extLst>
            <a:ext uri="{FF2B5EF4-FFF2-40B4-BE49-F238E27FC236}">
              <a16:creationId xmlns:a16="http://schemas.microsoft.com/office/drawing/2014/main" id="{817AEA6A-B0CF-4C9E-9F08-ADD19E3E434A}"/>
            </a:ext>
            <a:ext uri="{147F2762-F138-4A5C-976F-8EAC2B608ADB}">
              <a16:predDERef xmlns:a16="http://schemas.microsoft.com/office/drawing/2014/main" pred="{027FD433-C1C4-4F28-890F-B0EFDF574BDB}"/>
            </a:ext>
          </a:extLst>
        </xdr:cNvPr>
        <xdr:cNvCxnSpPr/>
      </xdr:nvCxnSpPr>
      <xdr:spPr>
        <a:xfrm flipV="1">
          <a:off x="9267825" y="7524750"/>
          <a:ext cx="609600" cy="628650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5</xdr:col>
      <xdr:colOff>19050</xdr:colOff>
      <xdr:row>36</xdr:row>
      <xdr:rowOff>0</xdr:rowOff>
    </xdr:from>
    <xdr:to>
      <xdr:col>6</xdr:col>
      <xdr:colOff>0</xdr:colOff>
      <xdr:row>38</xdr:row>
      <xdr:rowOff>171450</xdr:rowOff>
    </xdr:to>
    <xdr:cxnSp macro="">
      <xdr:nvCxnSpPr>
        <xdr:cNvPr id="55" name="Straight Connector 64">
          <a:extLst>
            <a:ext uri="{FF2B5EF4-FFF2-40B4-BE49-F238E27FC236}">
              <a16:creationId xmlns:a16="http://schemas.microsoft.com/office/drawing/2014/main" id="{E8B2EB6E-5091-411E-9F4A-B352E8FE8EA1}"/>
            </a:ext>
            <a:ext uri="{147F2762-F138-4A5C-976F-8EAC2B608ADB}">
              <a16:predDERef xmlns:a16="http://schemas.microsoft.com/office/drawing/2014/main" pred="{817AEA6A-B0CF-4C9E-9F08-ADD19E3E434A}"/>
            </a:ext>
          </a:extLst>
        </xdr:cNvPr>
        <xdr:cNvCxnSpPr/>
      </xdr:nvCxnSpPr>
      <xdr:spPr>
        <a:xfrm flipV="1">
          <a:off x="9267825" y="8210550"/>
          <a:ext cx="609600" cy="628650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39</xdr:row>
      <xdr:rowOff>0</xdr:rowOff>
    </xdr:from>
    <xdr:to>
      <xdr:col>5</xdr:col>
      <xdr:colOff>457200</xdr:colOff>
      <xdr:row>41</xdr:row>
      <xdr:rowOff>171450</xdr:rowOff>
    </xdr:to>
    <xdr:cxnSp macro="">
      <xdr:nvCxnSpPr>
        <xdr:cNvPr id="56" name="Straight Connector 66">
          <a:extLst>
            <a:ext uri="{FF2B5EF4-FFF2-40B4-BE49-F238E27FC236}">
              <a16:creationId xmlns:a16="http://schemas.microsoft.com/office/drawing/2014/main" id="{7C43A9D6-EE7C-4EDA-A5C5-00D747DCDADB}"/>
            </a:ext>
            <a:ext uri="{147F2762-F138-4A5C-976F-8EAC2B608ADB}">
              <a16:predDERef xmlns:a16="http://schemas.microsoft.com/office/drawing/2014/main" pred="{E8B2EB6E-5091-411E-9F4A-B352E8FE8EA1}"/>
            </a:ext>
          </a:extLst>
        </xdr:cNvPr>
        <xdr:cNvCxnSpPr/>
      </xdr:nvCxnSpPr>
      <xdr:spPr>
        <a:xfrm flipV="1">
          <a:off x="9248775" y="8896350"/>
          <a:ext cx="457200" cy="628650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39</xdr:row>
      <xdr:rowOff>0</xdr:rowOff>
    </xdr:from>
    <xdr:to>
      <xdr:col>6</xdr:col>
      <xdr:colOff>457200</xdr:colOff>
      <xdr:row>41</xdr:row>
      <xdr:rowOff>171450</xdr:rowOff>
    </xdr:to>
    <xdr:cxnSp macro="">
      <xdr:nvCxnSpPr>
        <xdr:cNvPr id="57" name="Straight Connector 67">
          <a:extLst>
            <a:ext uri="{FF2B5EF4-FFF2-40B4-BE49-F238E27FC236}">
              <a16:creationId xmlns:a16="http://schemas.microsoft.com/office/drawing/2014/main" id="{7FF66BA6-33A8-41C8-9BFF-94E7B81F4669}"/>
            </a:ext>
            <a:ext uri="{147F2762-F138-4A5C-976F-8EAC2B608ADB}">
              <a16:predDERef xmlns:a16="http://schemas.microsoft.com/office/drawing/2014/main" pred="{7C43A9D6-EE7C-4EDA-A5C5-00D747DCDADB}"/>
            </a:ext>
          </a:extLst>
        </xdr:cNvPr>
        <xdr:cNvCxnSpPr/>
      </xdr:nvCxnSpPr>
      <xdr:spPr>
        <a:xfrm flipV="1">
          <a:off x="9877425" y="8896350"/>
          <a:ext cx="457200" cy="628650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53</xdr:row>
      <xdr:rowOff>0</xdr:rowOff>
    </xdr:from>
    <xdr:to>
      <xdr:col>6</xdr:col>
      <xdr:colOff>457200</xdr:colOff>
      <xdr:row>55</xdr:row>
      <xdr:rowOff>171450</xdr:rowOff>
    </xdr:to>
    <xdr:cxnSp macro="">
      <xdr:nvCxnSpPr>
        <xdr:cNvPr id="58" name="Straight Connector 70">
          <a:extLst>
            <a:ext uri="{FF2B5EF4-FFF2-40B4-BE49-F238E27FC236}">
              <a16:creationId xmlns:a16="http://schemas.microsoft.com/office/drawing/2014/main" id="{6324A7E4-8F08-4EA0-AB2E-07BF9ABB6AFE}"/>
            </a:ext>
            <a:ext uri="{147F2762-F138-4A5C-976F-8EAC2B608ADB}">
              <a16:predDERef xmlns:a16="http://schemas.microsoft.com/office/drawing/2014/main" pred="{7FF66BA6-33A8-41C8-9BFF-94E7B81F4669}"/>
            </a:ext>
          </a:extLst>
        </xdr:cNvPr>
        <xdr:cNvCxnSpPr/>
      </xdr:nvCxnSpPr>
      <xdr:spPr>
        <a:xfrm flipV="1">
          <a:off x="9877425" y="12106275"/>
          <a:ext cx="457200" cy="628650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56</xdr:row>
      <xdr:rowOff>0</xdr:rowOff>
    </xdr:from>
    <xdr:to>
      <xdr:col>6</xdr:col>
      <xdr:colOff>457200</xdr:colOff>
      <xdr:row>58</xdr:row>
      <xdr:rowOff>171450</xdr:rowOff>
    </xdr:to>
    <xdr:cxnSp macro="">
      <xdr:nvCxnSpPr>
        <xdr:cNvPr id="59" name="Straight Connector 71">
          <a:extLst>
            <a:ext uri="{FF2B5EF4-FFF2-40B4-BE49-F238E27FC236}">
              <a16:creationId xmlns:a16="http://schemas.microsoft.com/office/drawing/2014/main" id="{23A934D0-9C1C-4F8F-9880-C8DB82061F7C}"/>
            </a:ext>
            <a:ext uri="{147F2762-F138-4A5C-976F-8EAC2B608ADB}">
              <a16:predDERef xmlns:a16="http://schemas.microsoft.com/office/drawing/2014/main" pred="{6324A7E4-8F08-4EA0-AB2E-07BF9ABB6AFE}"/>
            </a:ext>
          </a:extLst>
        </xdr:cNvPr>
        <xdr:cNvCxnSpPr/>
      </xdr:nvCxnSpPr>
      <xdr:spPr>
        <a:xfrm flipV="1">
          <a:off x="9877425" y="12792075"/>
          <a:ext cx="457200" cy="628650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5</xdr:col>
      <xdr:colOff>19050</xdr:colOff>
      <xdr:row>56</xdr:row>
      <xdr:rowOff>0</xdr:rowOff>
    </xdr:from>
    <xdr:to>
      <xdr:col>6</xdr:col>
      <xdr:colOff>0</xdr:colOff>
      <xdr:row>58</xdr:row>
      <xdr:rowOff>171450</xdr:rowOff>
    </xdr:to>
    <xdr:cxnSp macro="">
      <xdr:nvCxnSpPr>
        <xdr:cNvPr id="60" name="Straight Connector 72">
          <a:extLst>
            <a:ext uri="{FF2B5EF4-FFF2-40B4-BE49-F238E27FC236}">
              <a16:creationId xmlns:a16="http://schemas.microsoft.com/office/drawing/2014/main" id="{AF243C4E-0665-45D0-8EF8-53BA15519BCA}"/>
            </a:ext>
            <a:ext uri="{147F2762-F138-4A5C-976F-8EAC2B608ADB}">
              <a16:predDERef xmlns:a16="http://schemas.microsoft.com/office/drawing/2014/main" pred="{23A934D0-9C1C-4F8F-9880-C8DB82061F7C}"/>
            </a:ext>
          </a:extLst>
        </xdr:cNvPr>
        <xdr:cNvCxnSpPr/>
      </xdr:nvCxnSpPr>
      <xdr:spPr>
        <a:xfrm flipV="1">
          <a:off x="9267825" y="12792075"/>
          <a:ext cx="609600" cy="628650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5</xdr:col>
      <xdr:colOff>19050</xdr:colOff>
      <xdr:row>53</xdr:row>
      <xdr:rowOff>0</xdr:rowOff>
    </xdr:from>
    <xdr:to>
      <xdr:col>6</xdr:col>
      <xdr:colOff>0</xdr:colOff>
      <xdr:row>55</xdr:row>
      <xdr:rowOff>171450</xdr:rowOff>
    </xdr:to>
    <xdr:cxnSp macro="">
      <xdr:nvCxnSpPr>
        <xdr:cNvPr id="61" name="Straight Connector 73">
          <a:extLst>
            <a:ext uri="{FF2B5EF4-FFF2-40B4-BE49-F238E27FC236}">
              <a16:creationId xmlns:a16="http://schemas.microsoft.com/office/drawing/2014/main" id="{81D3FA38-9A67-4C2C-AFBA-E8A24137057B}"/>
            </a:ext>
            <a:ext uri="{147F2762-F138-4A5C-976F-8EAC2B608ADB}">
              <a16:predDERef xmlns:a16="http://schemas.microsoft.com/office/drawing/2014/main" pred="{AF243C4E-0665-45D0-8EF8-53BA15519BCA}"/>
            </a:ext>
          </a:extLst>
        </xdr:cNvPr>
        <xdr:cNvCxnSpPr/>
      </xdr:nvCxnSpPr>
      <xdr:spPr>
        <a:xfrm flipV="1">
          <a:off x="9267825" y="12106275"/>
          <a:ext cx="609600" cy="628650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5</xdr:col>
      <xdr:colOff>19050</xdr:colOff>
      <xdr:row>6</xdr:row>
      <xdr:rowOff>0</xdr:rowOff>
    </xdr:from>
    <xdr:to>
      <xdr:col>6</xdr:col>
      <xdr:colOff>0</xdr:colOff>
      <xdr:row>8</xdr:row>
      <xdr:rowOff>171450</xdr:rowOff>
    </xdr:to>
    <xdr:cxnSp macro="">
      <xdr:nvCxnSpPr>
        <xdr:cNvPr id="62" name="Straight Connector 25">
          <a:extLst>
            <a:ext uri="{FF2B5EF4-FFF2-40B4-BE49-F238E27FC236}">
              <a16:creationId xmlns:a16="http://schemas.microsoft.com/office/drawing/2014/main" id="{0C4097E3-5791-491A-AAB5-34262790664B}"/>
            </a:ext>
            <a:ext uri="{147F2762-F138-4A5C-976F-8EAC2B608ADB}">
              <a16:predDERef xmlns:a16="http://schemas.microsoft.com/office/drawing/2014/main" pred="{81D3FA38-9A67-4C2C-AFBA-E8A24137057B}"/>
            </a:ext>
          </a:extLst>
        </xdr:cNvPr>
        <xdr:cNvCxnSpPr/>
      </xdr:nvCxnSpPr>
      <xdr:spPr>
        <a:xfrm flipV="1">
          <a:off x="9267825" y="1352550"/>
          <a:ext cx="609600" cy="628650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6</xdr:row>
      <xdr:rowOff>0</xdr:rowOff>
    </xdr:from>
    <xdr:to>
      <xdr:col>6</xdr:col>
      <xdr:colOff>457200</xdr:colOff>
      <xdr:row>8</xdr:row>
      <xdr:rowOff>171450</xdr:rowOff>
    </xdr:to>
    <xdr:cxnSp macro="">
      <xdr:nvCxnSpPr>
        <xdr:cNvPr id="63" name="Straight Connector 26">
          <a:extLst>
            <a:ext uri="{FF2B5EF4-FFF2-40B4-BE49-F238E27FC236}">
              <a16:creationId xmlns:a16="http://schemas.microsoft.com/office/drawing/2014/main" id="{73AF67F3-8041-4BEA-9508-650D9A37CCD4}"/>
            </a:ext>
            <a:ext uri="{147F2762-F138-4A5C-976F-8EAC2B608ADB}">
              <a16:predDERef xmlns:a16="http://schemas.microsoft.com/office/drawing/2014/main" pred="{0C4097E3-5791-491A-AAB5-34262790664B}"/>
            </a:ext>
          </a:extLst>
        </xdr:cNvPr>
        <xdr:cNvCxnSpPr/>
      </xdr:nvCxnSpPr>
      <xdr:spPr>
        <a:xfrm flipV="1">
          <a:off x="9877425" y="1352550"/>
          <a:ext cx="457200" cy="628650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5</xdr:col>
      <xdr:colOff>19050</xdr:colOff>
      <xdr:row>21</xdr:row>
      <xdr:rowOff>0</xdr:rowOff>
    </xdr:from>
    <xdr:to>
      <xdr:col>6</xdr:col>
      <xdr:colOff>0</xdr:colOff>
      <xdr:row>23</xdr:row>
      <xdr:rowOff>171450</xdr:rowOff>
    </xdr:to>
    <xdr:cxnSp macro="">
      <xdr:nvCxnSpPr>
        <xdr:cNvPr id="64" name="Straight Connector 27">
          <a:extLst>
            <a:ext uri="{FF2B5EF4-FFF2-40B4-BE49-F238E27FC236}">
              <a16:creationId xmlns:a16="http://schemas.microsoft.com/office/drawing/2014/main" id="{FCB49DCB-5D75-4067-ADB9-8B41AE161AA8}"/>
            </a:ext>
            <a:ext uri="{147F2762-F138-4A5C-976F-8EAC2B608ADB}">
              <a16:predDERef xmlns:a16="http://schemas.microsoft.com/office/drawing/2014/main" pred="{73AF67F3-8041-4BEA-9508-650D9A37CCD4}"/>
            </a:ext>
          </a:extLst>
        </xdr:cNvPr>
        <xdr:cNvCxnSpPr/>
      </xdr:nvCxnSpPr>
      <xdr:spPr>
        <a:xfrm flipV="1">
          <a:off x="9267825" y="4781550"/>
          <a:ext cx="609600" cy="628650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21</xdr:row>
      <xdr:rowOff>0</xdr:rowOff>
    </xdr:from>
    <xdr:to>
      <xdr:col>6</xdr:col>
      <xdr:colOff>457200</xdr:colOff>
      <xdr:row>23</xdr:row>
      <xdr:rowOff>171450</xdr:rowOff>
    </xdr:to>
    <xdr:cxnSp macro="">
      <xdr:nvCxnSpPr>
        <xdr:cNvPr id="65" name="Straight Connector 28">
          <a:extLst>
            <a:ext uri="{FF2B5EF4-FFF2-40B4-BE49-F238E27FC236}">
              <a16:creationId xmlns:a16="http://schemas.microsoft.com/office/drawing/2014/main" id="{EDA09C91-7676-4C8D-9785-E01EE6DEC209}"/>
            </a:ext>
            <a:ext uri="{147F2762-F138-4A5C-976F-8EAC2B608ADB}">
              <a16:predDERef xmlns:a16="http://schemas.microsoft.com/office/drawing/2014/main" pred="{FCB49DCB-5D75-4067-ADB9-8B41AE161AA8}"/>
            </a:ext>
          </a:extLst>
        </xdr:cNvPr>
        <xdr:cNvCxnSpPr/>
      </xdr:nvCxnSpPr>
      <xdr:spPr>
        <a:xfrm flipV="1">
          <a:off x="9877425" y="4781550"/>
          <a:ext cx="457200" cy="628650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30</xdr:row>
      <xdr:rowOff>0</xdr:rowOff>
    </xdr:from>
    <xdr:to>
      <xdr:col>6</xdr:col>
      <xdr:colOff>457200</xdr:colOff>
      <xdr:row>32</xdr:row>
      <xdr:rowOff>171450</xdr:rowOff>
    </xdr:to>
    <xdr:cxnSp macro="">
      <xdr:nvCxnSpPr>
        <xdr:cNvPr id="66" name="Straight Connector 29">
          <a:extLst>
            <a:ext uri="{FF2B5EF4-FFF2-40B4-BE49-F238E27FC236}">
              <a16:creationId xmlns:a16="http://schemas.microsoft.com/office/drawing/2014/main" id="{0707B3BF-9EF8-4CAA-A84C-18B419851A2F}"/>
            </a:ext>
            <a:ext uri="{147F2762-F138-4A5C-976F-8EAC2B608ADB}">
              <a16:predDERef xmlns:a16="http://schemas.microsoft.com/office/drawing/2014/main" pred="{EDA09C91-7676-4C8D-9785-E01EE6DEC209}"/>
            </a:ext>
          </a:extLst>
        </xdr:cNvPr>
        <xdr:cNvCxnSpPr/>
      </xdr:nvCxnSpPr>
      <xdr:spPr>
        <a:xfrm flipV="1">
          <a:off x="9877425" y="6838950"/>
          <a:ext cx="457200" cy="628650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5</xdr:col>
      <xdr:colOff>19050</xdr:colOff>
      <xdr:row>30</xdr:row>
      <xdr:rowOff>0</xdr:rowOff>
    </xdr:from>
    <xdr:to>
      <xdr:col>6</xdr:col>
      <xdr:colOff>0</xdr:colOff>
      <xdr:row>32</xdr:row>
      <xdr:rowOff>171450</xdr:rowOff>
    </xdr:to>
    <xdr:cxnSp macro="">
      <xdr:nvCxnSpPr>
        <xdr:cNvPr id="67" name="Straight Connector 30">
          <a:extLst>
            <a:ext uri="{FF2B5EF4-FFF2-40B4-BE49-F238E27FC236}">
              <a16:creationId xmlns:a16="http://schemas.microsoft.com/office/drawing/2014/main" id="{23FDAF19-B086-4FF9-9021-8A3A4C7A54B0}"/>
            </a:ext>
            <a:ext uri="{147F2762-F138-4A5C-976F-8EAC2B608ADB}">
              <a16:predDERef xmlns:a16="http://schemas.microsoft.com/office/drawing/2014/main" pred="{0707B3BF-9EF8-4CAA-A84C-18B419851A2F}"/>
            </a:ext>
          </a:extLst>
        </xdr:cNvPr>
        <xdr:cNvCxnSpPr/>
      </xdr:nvCxnSpPr>
      <xdr:spPr>
        <a:xfrm flipV="1">
          <a:off x="9267825" y="6838950"/>
          <a:ext cx="609600" cy="628650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42</xdr:row>
      <xdr:rowOff>0</xdr:rowOff>
    </xdr:from>
    <xdr:to>
      <xdr:col>6</xdr:col>
      <xdr:colOff>457200</xdr:colOff>
      <xdr:row>44</xdr:row>
      <xdr:rowOff>171450</xdr:rowOff>
    </xdr:to>
    <xdr:cxnSp macro="">
      <xdr:nvCxnSpPr>
        <xdr:cNvPr id="68" name="Straight Connector 31">
          <a:extLst>
            <a:ext uri="{FF2B5EF4-FFF2-40B4-BE49-F238E27FC236}">
              <a16:creationId xmlns:a16="http://schemas.microsoft.com/office/drawing/2014/main" id="{1218B3C9-FB18-4600-8533-EC116008CAB3}"/>
            </a:ext>
            <a:ext uri="{147F2762-F138-4A5C-976F-8EAC2B608ADB}">
              <a16:predDERef xmlns:a16="http://schemas.microsoft.com/office/drawing/2014/main" pred="{23FDAF19-B086-4FF9-9021-8A3A4C7A54B0}"/>
            </a:ext>
          </a:extLst>
        </xdr:cNvPr>
        <xdr:cNvCxnSpPr/>
      </xdr:nvCxnSpPr>
      <xdr:spPr>
        <a:xfrm flipV="1">
          <a:off x="9877425" y="9582150"/>
          <a:ext cx="457200" cy="628650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5</xdr:col>
      <xdr:colOff>19050</xdr:colOff>
      <xdr:row>42</xdr:row>
      <xdr:rowOff>0</xdr:rowOff>
    </xdr:from>
    <xdr:to>
      <xdr:col>6</xdr:col>
      <xdr:colOff>0</xdr:colOff>
      <xdr:row>44</xdr:row>
      <xdr:rowOff>171450</xdr:rowOff>
    </xdr:to>
    <xdr:cxnSp macro="">
      <xdr:nvCxnSpPr>
        <xdr:cNvPr id="69" name="Straight Connector 32">
          <a:extLst>
            <a:ext uri="{FF2B5EF4-FFF2-40B4-BE49-F238E27FC236}">
              <a16:creationId xmlns:a16="http://schemas.microsoft.com/office/drawing/2014/main" id="{66C0AB18-BD38-4EA8-9685-897FAB59AE8D}"/>
            </a:ext>
            <a:ext uri="{147F2762-F138-4A5C-976F-8EAC2B608ADB}">
              <a16:predDERef xmlns:a16="http://schemas.microsoft.com/office/drawing/2014/main" pred="{1218B3C9-FB18-4600-8533-EC116008CAB3}"/>
            </a:ext>
          </a:extLst>
        </xdr:cNvPr>
        <xdr:cNvCxnSpPr/>
      </xdr:nvCxnSpPr>
      <xdr:spPr>
        <a:xfrm flipV="1">
          <a:off x="9267825" y="9582150"/>
          <a:ext cx="609600" cy="628650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47</xdr:row>
      <xdr:rowOff>0</xdr:rowOff>
    </xdr:from>
    <xdr:to>
      <xdr:col>6</xdr:col>
      <xdr:colOff>457200</xdr:colOff>
      <xdr:row>49</xdr:row>
      <xdr:rowOff>171450</xdr:rowOff>
    </xdr:to>
    <xdr:cxnSp macro="">
      <xdr:nvCxnSpPr>
        <xdr:cNvPr id="70" name="Straight Connector 35">
          <a:extLst>
            <a:ext uri="{FF2B5EF4-FFF2-40B4-BE49-F238E27FC236}">
              <a16:creationId xmlns:a16="http://schemas.microsoft.com/office/drawing/2014/main" id="{6F668B4F-A7A0-4303-B5D8-34EB9D78C5D7}"/>
            </a:ext>
            <a:ext uri="{147F2762-F138-4A5C-976F-8EAC2B608ADB}">
              <a16:predDERef xmlns:a16="http://schemas.microsoft.com/office/drawing/2014/main" pred="{66C0AB18-BD38-4EA8-9685-897FAB59AE8D}"/>
            </a:ext>
          </a:extLst>
        </xdr:cNvPr>
        <xdr:cNvCxnSpPr/>
      </xdr:nvCxnSpPr>
      <xdr:spPr>
        <a:xfrm flipV="1">
          <a:off x="9877425" y="10734675"/>
          <a:ext cx="457200" cy="628650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5</xdr:col>
      <xdr:colOff>19050</xdr:colOff>
      <xdr:row>47</xdr:row>
      <xdr:rowOff>0</xdr:rowOff>
    </xdr:from>
    <xdr:to>
      <xdr:col>6</xdr:col>
      <xdr:colOff>0</xdr:colOff>
      <xdr:row>49</xdr:row>
      <xdr:rowOff>171450</xdr:rowOff>
    </xdr:to>
    <xdr:cxnSp macro="">
      <xdr:nvCxnSpPr>
        <xdr:cNvPr id="71" name="Straight Connector 36">
          <a:extLst>
            <a:ext uri="{FF2B5EF4-FFF2-40B4-BE49-F238E27FC236}">
              <a16:creationId xmlns:a16="http://schemas.microsoft.com/office/drawing/2014/main" id="{B1DD1C40-E605-4371-AC07-664F122D567B}"/>
            </a:ext>
            <a:ext uri="{147F2762-F138-4A5C-976F-8EAC2B608ADB}">
              <a16:predDERef xmlns:a16="http://schemas.microsoft.com/office/drawing/2014/main" pred="{6F668B4F-A7A0-4303-B5D8-34EB9D78C5D7}"/>
            </a:ext>
          </a:extLst>
        </xdr:cNvPr>
        <xdr:cNvCxnSpPr/>
      </xdr:nvCxnSpPr>
      <xdr:spPr>
        <a:xfrm flipV="1">
          <a:off x="9267825" y="10734675"/>
          <a:ext cx="609600" cy="628650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50</xdr:row>
      <xdr:rowOff>0</xdr:rowOff>
    </xdr:from>
    <xdr:to>
      <xdr:col>6</xdr:col>
      <xdr:colOff>457200</xdr:colOff>
      <xdr:row>52</xdr:row>
      <xdr:rowOff>171450</xdr:rowOff>
    </xdr:to>
    <xdr:cxnSp macro="">
      <xdr:nvCxnSpPr>
        <xdr:cNvPr id="72" name="Straight Connector 37">
          <a:extLst>
            <a:ext uri="{FF2B5EF4-FFF2-40B4-BE49-F238E27FC236}">
              <a16:creationId xmlns:a16="http://schemas.microsoft.com/office/drawing/2014/main" id="{C8D560E6-0060-46C0-BE3A-E98971521664}"/>
            </a:ext>
            <a:ext uri="{147F2762-F138-4A5C-976F-8EAC2B608ADB}">
              <a16:predDERef xmlns:a16="http://schemas.microsoft.com/office/drawing/2014/main" pred="{B1DD1C40-E605-4371-AC07-664F122D567B}"/>
            </a:ext>
          </a:extLst>
        </xdr:cNvPr>
        <xdr:cNvCxnSpPr/>
      </xdr:nvCxnSpPr>
      <xdr:spPr>
        <a:xfrm flipV="1">
          <a:off x="9877425" y="11420475"/>
          <a:ext cx="457200" cy="628650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5</xdr:col>
      <xdr:colOff>19050</xdr:colOff>
      <xdr:row>50</xdr:row>
      <xdr:rowOff>0</xdr:rowOff>
    </xdr:from>
    <xdr:to>
      <xdr:col>6</xdr:col>
      <xdr:colOff>0</xdr:colOff>
      <xdr:row>52</xdr:row>
      <xdr:rowOff>171450</xdr:rowOff>
    </xdr:to>
    <xdr:cxnSp macro="">
      <xdr:nvCxnSpPr>
        <xdr:cNvPr id="73" name="Straight Connector 38">
          <a:extLst>
            <a:ext uri="{FF2B5EF4-FFF2-40B4-BE49-F238E27FC236}">
              <a16:creationId xmlns:a16="http://schemas.microsoft.com/office/drawing/2014/main" id="{054DA202-B6E8-4BF1-AFD8-545231131637}"/>
            </a:ext>
            <a:ext uri="{147F2762-F138-4A5C-976F-8EAC2B608ADB}">
              <a16:predDERef xmlns:a16="http://schemas.microsoft.com/office/drawing/2014/main" pred="{C8D560E6-0060-46C0-BE3A-E98971521664}"/>
            </a:ext>
          </a:extLst>
        </xdr:cNvPr>
        <xdr:cNvCxnSpPr/>
      </xdr:nvCxnSpPr>
      <xdr:spPr>
        <a:xfrm flipV="1">
          <a:off x="9267825" y="11420475"/>
          <a:ext cx="609600" cy="628650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74"/>
  <sheetViews>
    <sheetView tabSelected="1" topLeftCell="A35" zoomScaleNormal="100" workbookViewId="0">
      <selection activeCell="C37" sqref="C37"/>
    </sheetView>
  </sheetViews>
  <sheetFormatPr defaultColWidth="9.1796875" defaultRowHeight="17.5" x14ac:dyDescent="0.35"/>
  <cols>
    <col min="1" max="1" width="33.7265625" style="1" bestFit="1" customWidth="1"/>
    <col min="2" max="2" width="13.1796875" style="1" bestFit="1" customWidth="1"/>
    <col min="3" max="3" width="40.26953125" style="1" bestFit="1" customWidth="1"/>
    <col min="4" max="4" width="22" style="1" bestFit="1" customWidth="1"/>
    <col min="5" max="5" width="29.54296875" style="1" bestFit="1" customWidth="1"/>
    <col min="6" max="6" width="9.453125" style="1" customWidth="1"/>
    <col min="7" max="7" width="10.81640625" style="1" bestFit="1" customWidth="1"/>
    <col min="8" max="9" width="9.1796875" style="1"/>
    <col min="10" max="10" width="10.81640625" style="1" bestFit="1" customWidth="1"/>
    <col min="11" max="16384" width="9.1796875" style="1"/>
  </cols>
  <sheetData>
    <row r="1" spans="1:7" ht="18" x14ac:dyDescent="0.4">
      <c r="A1" s="109" t="s">
        <v>0</v>
      </c>
      <c r="B1" s="109"/>
      <c r="C1" s="109"/>
      <c r="D1" s="109"/>
      <c r="E1" s="109"/>
      <c r="F1" s="109"/>
      <c r="G1" s="109"/>
    </row>
    <row r="2" spans="1:7" ht="16.5" customHeight="1" x14ac:dyDescent="0.4">
      <c r="A2" s="2" t="s">
        <v>1</v>
      </c>
      <c r="B2" s="3"/>
      <c r="C2" s="110" t="s">
        <v>50</v>
      </c>
      <c r="D2" s="110"/>
      <c r="E2" s="2" t="s">
        <v>51</v>
      </c>
      <c r="F2" s="121" t="s">
        <v>2</v>
      </c>
      <c r="G2" s="121"/>
    </row>
    <row r="3" spans="1:7" ht="18" thickBot="1" x14ac:dyDescent="0.4">
      <c r="A3" s="4" t="s">
        <v>3</v>
      </c>
      <c r="B3" s="5"/>
      <c r="C3" s="6" t="s">
        <v>4</v>
      </c>
      <c r="D3" s="6" t="s">
        <v>5</v>
      </c>
      <c r="E3" s="6" t="s">
        <v>6</v>
      </c>
      <c r="F3" s="6" t="s">
        <v>7</v>
      </c>
      <c r="G3" s="7" t="s">
        <v>52</v>
      </c>
    </row>
    <row r="4" spans="1:7" ht="18" thickTop="1" x14ac:dyDescent="0.35">
      <c r="A4" s="8"/>
      <c r="B4" s="9" t="s">
        <v>8</v>
      </c>
      <c r="C4" s="10" t="s">
        <v>54</v>
      </c>
      <c r="D4" s="11"/>
      <c r="E4" s="11"/>
      <c r="F4" s="12">
        <f>IF(C6="Eph",5,0)+IF(D6="Eph",3,0)+IF(E6="Eph",1,0)+IF(C6="tie",4,0)</f>
        <v>0</v>
      </c>
      <c r="G4" s="12">
        <f>IF(C6="CC",5,0)+IF(D6="CC",3,0)+IF(E6="CC",1,0)+IF(C6="tie",4,0)</f>
        <v>5</v>
      </c>
    </row>
    <row r="5" spans="1:7" ht="18" x14ac:dyDescent="0.4">
      <c r="A5" s="13" t="s">
        <v>9</v>
      </c>
      <c r="B5" s="14" t="s">
        <v>10</v>
      </c>
      <c r="C5" s="15" t="s">
        <v>55</v>
      </c>
      <c r="D5" s="16"/>
      <c r="E5" s="16"/>
      <c r="F5" s="17"/>
      <c r="G5" s="18"/>
    </row>
    <row r="6" spans="1:7" ht="18" thickBot="1" x14ac:dyDescent="0.4">
      <c r="A6" s="19"/>
      <c r="B6" s="20" t="s">
        <v>11</v>
      </c>
      <c r="C6" s="21" t="s">
        <v>52</v>
      </c>
      <c r="D6" s="22"/>
      <c r="E6" s="22"/>
      <c r="F6" s="23">
        <f>F4</f>
        <v>0</v>
      </c>
      <c r="G6" s="23">
        <f>G4</f>
        <v>5</v>
      </c>
    </row>
    <row r="7" spans="1:7" ht="18.5" thickTop="1" x14ac:dyDescent="0.4">
      <c r="A7" s="24" t="s">
        <v>13</v>
      </c>
      <c r="B7" s="9" t="s">
        <v>14</v>
      </c>
      <c r="C7" s="25" t="s">
        <v>70</v>
      </c>
      <c r="D7" s="25" t="s">
        <v>72</v>
      </c>
      <c r="E7" s="25" t="s">
        <v>74</v>
      </c>
      <c r="F7" s="12">
        <f>IF(C9="Eph",5,0)+IF(D9="Eph",3,0)+IF(E9="Eph",1,0)+IF(C9="Tie",4,0)+IF(E9="Tie",2,0)</f>
        <v>6</v>
      </c>
      <c r="G7" s="12">
        <f>IF(C9="CC",5,0)+IF(D9="CC",3,0)+IF(E9="CC",1,0)+IF(C9="tie",4,0)+IF(E9="tie",2,0)</f>
        <v>3</v>
      </c>
    </row>
    <row r="8" spans="1:7" ht="18" x14ac:dyDescent="0.4">
      <c r="A8" s="13" t="s">
        <v>15</v>
      </c>
      <c r="B8" s="14" t="s">
        <v>10</v>
      </c>
      <c r="C8" s="15" t="s">
        <v>71</v>
      </c>
      <c r="D8" s="15" t="s">
        <v>73</v>
      </c>
      <c r="E8" s="15" t="s">
        <v>75</v>
      </c>
      <c r="F8" s="26"/>
      <c r="G8" s="26"/>
    </row>
    <row r="9" spans="1:7" ht="18" thickBot="1" x14ac:dyDescent="0.4">
      <c r="A9" s="27"/>
      <c r="B9" s="20" t="s">
        <v>11</v>
      </c>
      <c r="C9" s="21" t="s">
        <v>7</v>
      </c>
      <c r="D9" s="28" t="s">
        <v>52</v>
      </c>
      <c r="E9" s="28" t="s">
        <v>7</v>
      </c>
      <c r="F9" s="29">
        <f>F6+F7</f>
        <v>6</v>
      </c>
      <c r="G9" s="29">
        <f>G6+G7</f>
        <v>8</v>
      </c>
    </row>
    <row r="10" spans="1:7" ht="18" thickTop="1" x14ac:dyDescent="0.35">
      <c r="A10" s="30"/>
      <c r="B10" s="31" t="s">
        <v>14</v>
      </c>
      <c r="C10" s="32" t="s">
        <v>87</v>
      </c>
      <c r="D10" s="32" t="s">
        <v>117</v>
      </c>
      <c r="E10" s="32" t="s">
        <v>78</v>
      </c>
      <c r="F10" s="33">
        <f>IF(C12="Eph",5,0)+IF(D12="Eph",3,0)+IF(E12="Eph",1,0)+IF(C12="Tie",4,0)+IF(E12="Tie",2,0)</f>
        <v>5</v>
      </c>
      <c r="G10" s="33">
        <f>IF(C12="CC",5,0)+IF(D12="CC",3,0)+IF(E12="CC",1,0)+IF(C12="tie",4,0)+IF(E12="tie",2,0)</f>
        <v>4</v>
      </c>
    </row>
    <row r="11" spans="1:7" ht="18" x14ac:dyDescent="0.4">
      <c r="A11" s="13" t="s">
        <v>16</v>
      </c>
      <c r="B11" s="14" t="s">
        <v>10</v>
      </c>
      <c r="C11" s="15" t="s">
        <v>88</v>
      </c>
      <c r="D11" s="15" t="s">
        <v>89</v>
      </c>
      <c r="E11" s="15" t="s">
        <v>90</v>
      </c>
      <c r="F11" s="26"/>
      <c r="G11" s="26"/>
    </row>
    <row r="12" spans="1:7" ht="18" thickBot="1" x14ac:dyDescent="0.4">
      <c r="A12" s="27"/>
      <c r="B12" s="20" t="s">
        <v>11</v>
      </c>
      <c r="C12" s="21" t="s">
        <v>7</v>
      </c>
      <c r="D12" s="57" t="s">
        <v>52</v>
      </c>
      <c r="E12" s="57" t="s">
        <v>52</v>
      </c>
      <c r="F12" s="29">
        <f>F9+F10</f>
        <v>11</v>
      </c>
      <c r="G12" s="29">
        <f>G9+G10</f>
        <v>12</v>
      </c>
    </row>
    <row r="13" spans="1:7" ht="18" thickTop="1" x14ac:dyDescent="0.35">
      <c r="A13" s="34"/>
      <c r="B13" s="9" t="s">
        <v>14</v>
      </c>
      <c r="C13" s="25" t="s">
        <v>97</v>
      </c>
      <c r="D13" s="25" t="s">
        <v>99</v>
      </c>
      <c r="E13" s="25" t="s">
        <v>101</v>
      </c>
      <c r="F13" s="12">
        <f>IF(C15="Eph",5,0)+IF(D15="Eph",3,0)+IF(E15="Eph",1,0)+IF(C15="Tie",4,0)+IF(E15="Tie",2,0)</f>
        <v>1</v>
      </c>
      <c r="G13" s="12">
        <f>IF(C15="CC",5,0)+IF(D15="CC",3,0)+IF(E15="CC",1,0)+IF(C15="tie",4,0)+IF(E15="tie",2,0)</f>
        <v>8</v>
      </c>
    </row>
    <row r="14" spans="1:7" ht="18" x14ac:dyDescent="0.4">
      <c r="A14" s="13" t="s">
        <v>17</v>
      </c>
      <c r="B14" s="14" t="s">
        <v>10</v>
      </c>
      <c r="C14" s="15" t="s">
        <v>98</v>
      </c>
      <c r="D14" s="15" t="s">
        <v>100</v>
      </c>
      <c r="E14" s="15" t="s">
        <v>102</v>
      </c>
      <c r="F14" s="26"/>
      <c r="G14" s="26"/>
    </row>
    <row r="15" spans="1:7" ht="18" thickBot="1" x14ac:dyDescent="0.4">
      <c r="A15" s="27"/>
      <c r="B15" s="20" t="s">
        <v>11</v>
      </c>
      <c r="C15" s="21" t="s">
        <v>52</v>
      </c>
      <c r="D15" s="57" t="s">
        <v>52</v>
      </c>
      <c r="E15" s="57" t="s">
        <v>7</v>
      </c>
      <c r="F15" s="29">
        <f>F12+F13</f>
        <v>12</v>
      </c>
      <c r="G15" s="29">
        <f>G12+G13</f>
        <v>20</v>
      </c>
    </row>
    <row r="16" spans="1:7" ht="18" thickTop="1" x14ac:dyDescent="0.35">
      <c r="A16" s="30"/>
      <c r="B16" s="31" t="s">
        <v>14</v>
      </c>
      <c r="C16" s="32" t="s">
        <v>116</v>
      </c>
      <c r="D16" s="32"/>
      <c r="E16" s="32"/>
      <c r="F16" s="33">
        <f>IF(C18="Eph",5,0)+IF(D18="Eph",3,0)+IF(E18="Eph",1,0)+IF(C18="Tie",4,0)+IF(E18="Tie",2,0)</f>
        <v>0</v>
      </c>
      <c r="G16" s="33">
        <f>IF(C18="CC",5,0)+IF(D18="CC",3,0)+IF(E18="CC",1,0)+IF(C18="tie",4,0)+IF(E18="tie",2,0)</f>
        <v>5</v>
      </c>
    </row>
    <row r="17" spans="1:7" ht="18" x14ac:dyDescent="0.4">
      <c r="A17" s="13" t="s">
        <v>18</v>
      </c>
      <c r="B17" s="14" t="s">
        <v>10</v>
      </c>
      <c r="C17" s="15" t="s">
        <v>118</v>
      </c>
      <c r="D17" s="15"/>
      <c r="E17" s="15"/>
      <c r="F17" s="26"/>
      <c r="G17" s="26"/>
    </row>
    <row r="18" spans="1:7" ht="18" thickBot="1" x14ac:dyDescent="0.4">
      <c r="A18" s="27"/>
      <c r="B18" s="20" t="s">
        <v>11</v>
      </c>
      <c r="C18" s="21" t="s">
        <v>52</v>
      </c>
      <c r="D18" s="28"/>
      <c r="E18" s="28"/>
      <c r="F18" s="20">
        <f>F15+F16</f>
        <v>12</v>
      </c>
      <c r="G18" s="20">
        <f>G15+G16</f>
        <v>25</v>
      </c>
    </row>
    <row r="19" spans="1:7" ht="18" thickTop="1" x14ac:dyDescent="0.35">
      <c r="A19" s="34"/>
      <c r="B19" s="9" t="s">
        <v>8</v>
      </c>
      <c r="C19" s="25" t="s">
        <v>128</v>
      </c>
      <c r="D19" s="25" t="s">
        <v>103</v>
      </c>
      <c r="E19" s="25" t="s">
        <v>131</v>
      </c>
      <c r="F19" s="58">
        <f>IF(C21="Eph",5,0)+IF(D21="Eph",3,0)+IF(E21="Eph",1,0)+IF(C21="Tie",4,0)+IF(E21="Tie",2,0)</f>
        <v>4</v>
      </c>
      <c r="G19" s="12">
        <f>IF(C21="CC",5,0)+IF(D21="CC",3,0)+IF(E21="CC",1,0)+IF(C21="Tie",4,0)+IF(E21="Tie",2,0)</f>
        <v>5</v>
      </c>
    </row>
    <row r="20" spans="1:7" ht="18" x14ac:dyDescent="0.4">
      <c r="A20" s="13" t="s">
        <v>19</v>
      </c>
      <c r="B20" s="14" t="s">
        <v>10</v>
      </c>
      <c r="C20" s="15" t="s">
        <v>129</v>
      </c>
      <c r="D20" s="25" t="s">
        <v>130</v>
      </c>
      <c r="E20" s="25" t="s">
        <v>132</v>
      </c>
      <c r="F20" s="26"/>
      <c r="G20" s="26"/>
    </row>
    <row r="21" spans="1:7" ht="18" thickBot="1" x14ac:dyDescent="0.4">
      <c r="A21" s="27"/>
      <c r="B21" s="20" t="s">
        <v>11</v>
      </c>
      <c r="C21" s="21" t="s">
        <v>52</v>
      </c>
      <c r="D21" s="21" t="s">
        <v>7</v>
      </c>
      <c r="E21" s="57" t="s">
        <v>7</v>
      </c>
      <c r="F21" s="29">
        <f>F18+F19</f>
        <v>16</v>
      </c>
      <c r="G21" s="29">
        <f>G18+G19</f>
        <v>30</v>
      </c>
    </row>
    <row r="22" spans="1:7" ht="18.5" thickTop="1" x14ac:dyDescent="0.4">
      <c r="A22" s="24"/>
      <c r="B22" s="9" t="s">
        <v>14</v>
      </c>
      <c r="C22" s="25" t="s">
        <v>70</v>
      </c>
      <c r="D22" s="25" t="s">
        <v>72</v>
      </c>
      <c r="E22" s="25" t="s">
        <v>74</v>
      </c>
      <c r="F22" s="12">
        <f>IF(C24="Eph",5,0)+IF(D24="Eph",3,0)+IF(E24="Eph",1,0)+IF(C24="Tie",4,0)+IF(E24="Tie",2,0)</f>
        <v>6</v>
      </c>
      <c r="G22" s="12">
        <f>IF(C24="CC",5,0)+IF(D24="CC",3,0)+IF(E24="CC",1,0)+IF(C24="tie",4,0)+IF(E24="tie",2,0)</f>
        <v>3</v>
      </c>
    </row>
    <row r="23" spans="1:7" ht="18" x14ac:dyDescent="0.4">
      <c r="A23" s="13" t="s">
        <v>20</v>
      </c>
      <c r="B23" s="14" t="s">
        <v>10</v>
      </c>
      <c r="C23" s="15" t="s">
        <v>141</v>
      </c>
      <c r="D23" s="15" t="s">
        <v>142</v>
      </c>
      <c r="E23" s="15" t="s">
        <v>143</v>
      </c>
      <c r="F23" s="26"/>
      <c r="G23" s="26"/>
    </row>
    <row r="24" spans="1:7" ht="18" thickBot="1" x14ac:dyDescent="0.4">
      <c r="A24" s="27"/>
      <c r="B24" s="20" t="s">
        <v>11</v>
      </c>
      <c r="C24" s="21" t="s">
        <v>7</v>
      </c>
      <c r="D24" s="57" t="s">
        <v>52</v>
      </c>
      <c r="E24" s="57" t="s">
        <v>7</v>
      </c>
      <c r="F24" s="29">
        <f>F21+F22</f>
        <v>22</v>
      </c>
      <c r="G24" s="29">
        <f>G21+G22</f>
        <v>33</v>
      </c>
    </row>
    <row r="25" spans="1:7" ht="18" thickTop="1" x14ac:dyDescent="0.35">
      <c r="A25" s="34"/>
      <c r="B25" s="9" t="s">
        <v>14</v>
      </c>
      <c r="C25" s="25" t="s">
        <v>99</v>
      </c>
      <c r="D25" s="25" t="s">
        <v>150</v>
      </c>
      <c r="E25" s="25" t="s">
        <v>152</v>
      </c>
      <c r="F25" s="12">
        <f>IF(C27="Eph",5,0)+IF(D27="Eph",3,0)+IF(E27="Eph",1,0)+IF(C27="Tie",4,0)+IF(E27="Tie",2,0)</f>
        <v>0</v>
      </c>
      <c r="G25" s="12">
        <f>IF(C27="CC",5,0)+IF(D27="CC",3,0)+IF(E27="CC",1,0)+IF(C27="tie",4,0)+IF(E27="tie",2,0)</f>
        <v>9</v>
      </c>
    </row>
    <row r="26" spans="1:7" ht="18" x14ac:dyDescent="0.4">
      <c r="A26" s="13" t="s">
        <v>21</v>
      </c>
      <c r="B26" s="14" t="s">
        <v>10</v>
      </c>
      <c r="C26" s="15" t="s">
        <v>149</v>
      </c>
      <c r="D26" s="15" t="s">
        <v>151</v>
      </c>
      <c r="E26" s="15" t="s">
        <v>153</v>
      </c>
      <c r="F26" s="26"/>
      <c r="G26" s="26"/>
    </row>
    <row r="27" spans="1:7" ht="18" thickBot="1" x14ac:dyDescent="0.4">
      <c r="A27" s="27"/>
      <c r="B27" s="20" t="s">
        <v>11</v>
      </c>
      <c r="C27" s="21" t="s">
        <v>52</v>
      </c>
      <c r="D27" s="57" t="s">
        <v>52</v>
      </c>
      <c r="E27" s="57" t="s">
        <v>52</v>
      </c>
      <c r="F27" s="29">
        <f>F24+F25</f>
        <v>22</v>
      </c>
      <c r="G27" s="29">
        <f>G24+G25</f>
        <v>42</v>
      </c>
    </row>
    <row r="28" spans="1:7" ht="18" thickTop="1" x14ac:dyDescent="0.35">
      <c r="A28" s="34"/>
      <c r="B28" s="9" t="s">
        <v>14</v>
      </c>
      <c r="C28" s="25" t="s">
        <v>117</v>
      </c>
      <c r="D28" s="25" t="s">
        <v>78</v>
      </c>
      <c r="E28" s="25" t="s">
        <v>167</v>
      </c>
      <c r="F28" s="12">
        <f>IF(C30="Eph",5,0)+IF(D30="Eph",3,0)+IF(E30="Eph",1,0)+IF(C30="Tie",4,0)+IF(E30="Tie",2,0)</f>
        <v>0</v>
      </c>
      <c r="G28" s="12">
        <f>IF(C30="CC",5,0)+IF(D30="CC",3,0)+IF(E30="CC",1,0)+IF(C30="tie",4,0)+IF(E30="tie",2,0)</f>
        <v>9</v>
      </c>
    </row>
    <row r="29" spans="1:7" ht="18" x14ac:dyDescent="0.4">
      <c r="A29" s="13" t="s">
        <v>22</v>
      </c>
      <c r="B29" s="14" t="s">
        <v>10</v>
      </c>
      <c r="C29" s="15" t="s">
        <v>164</v>
      </c>
      <c r="D29" s="15" t="s">
        <v>165</v>
      </c>
      <c r="E29" s="15" t="s">
        <v>166</v>
      </c>
      <c r="F29" s="26"/>
      <c r="G29" s="26"/>
    </row>
    <row r="30" spans="1:7" ht="18" thickBot="1" x14ac:dyDescent="0.4">
      <c r="A30" s="27"/>
      <c r="B30" s="20" t="s">
        <v>11</v>
      </c>
      <c r="C30" s="21" t="s">
        <v>52</v>
      </c>
      <c r="D30" s="57" t="s">
        <v>52</v>
      </c>
      <c r="E30" s="57" t="s">
        <v>52</v>
      </c>
      <c r="F30" s="29">
        <f>F27+F28</f>
        <v>22</v>
      </c>
      <c r="G30" s="29">
        <f>G27+G28</f>
        <v>51</v>
      </c>
    </row>
    <row r="31" spans="1:7" ht="18" thickTop="1" x14ac:dyDescent="0.35">
      <c r="A31" s="34"/>
      <c r="B31" s="9" t="s">
        <v>14</v>
      </c>
      <c r="C31" s="25" t="s">
        <v>97</v>
      </c>
      <c r="D31" s="25" t="s">
        <v>101</v>
      </c>
      <c r="E31" s="25" t="s">
        <v>182</v>
      </c>
      <c r="F31" s="12">
        <f>IF(C33="Eph",5,0)+IF(D33="Eph",3,0)+IF(E33="Eph",1,0)+IF(C33="Tie",4,0)+IF(E33="Tie",2,0)</f>
        <v>4</v>
      </c>
      <c r="G31" s="12">
        <f>IF(C33="CC",5,0)+IF(D33="CC",3,0)+IF(E33="CC",1,0)+IF(C33="tie",4,0)+IF(E33="tie",2,0)</f>
        <v>5</v>
      </c>
    </row>
    <row r="32" spans="1:7" ht="18" x14ac:dyDescent="0.4">
      <c r="A32" s="13" t="s">
        <v>23</v>
      </c>
      <c r="B32" s="14" t="s">
        <v>10</v>
      </c>
      <c r="C32" s="15" t="s">
        <v>180</v>
      </c>
      <c r="D32" s="15" t="s">
        <v>181</v>
      </c>
      <c r="E32" s="15" t="s">
        <v>183</v>
      </c>
      <c r="F32" s="26"/>
      <c r="G32" s="26"/>
    </row>
    <row r="33" spans="1:10" ht="18" thickBot="1" x14ac:dyDescent="0.4">
      <c r="A33" s="27"/>
      <c r="B33" s="20" t="s">
        <v>11</v>
      </c>
      <c r="C33" s="21" t="s">
        <v>52</v>
      </c>
      <c r="D33" s="57" t="s">
        <v>7</v>
      </c>
      <c r="E33" s="57" t="s">
        <v>7</v>
      </c>
      <c r="F33" s="29">
        <f>F30+F31</f>
        <v>26</v>
      </c>
      <c r="G33" s="29">
        <f>G30+G31</f>
        <v>56</v>
      </c>
    </row>
    <row r="34" spans="1:10" ht="18" thickTop="1" x14ac:dyDescent="0.35">
      <c r="A34" s="34"/>
      <c r="B34" s="9" t="s">
        <v>8</v>
      </c>
      <c r="C34" s="10" t="s">
        <v>197</v>
      </c>
      <c r="D34" s="35"/>
      <c r="E34" s="35"/>
      <c r="F34" s="12">
        <f>IF(C36="Eph",5,0)+IF(D36="Eph",3,0)+IF(E36="Eph",1,0)+IF(C36="tie",4,0)</f>
        <v>5</v>
      </c>
      <c r="G34" s="37">
        <f>IF(C36="CC",5,0)+IF(D36="CC",3,0)+IF(E36="CC",1,0)+IF(C36="tie",4,0)</f>
        <v>0</v>
      </c>
    </row>
    <row r="35" spans="1:10" ht="18" x14ac:dyDescent="0.4">
      <c r="A35" s="13" t="s">
        <v>24</v>
      </c>
      <c r="B35" s="14" t="s">
        <v>10</v>
      </c>
      <c r="C35" s="15" t="s">
        <v>198</v>
      </c>
      <c r="D35" s="36"/>
      <c r="E35" s="36"/>
      <c r="F35" s="38"/>
      <c r="G35" s="26"/>
    </row>
    <row r="36" spans="1:10" ht="18" thickBot="1" x14ac:dyDescent="0.4">
      <c r="A36" s="27"/>
      <c r="B36" s="20" t="s">
        <v>11</v>
      </c>
      <c r="C36" s="21" t="s">
        <v>7</v>
      </c>
      <c r="D36" s="28"/>
      <c r="E36" s="28"/>
      <c r="F36" s="29">
        <f>F33+F34</f>
        <v>31</v>
      </c>
      <c r="G36" s="29">
        <f>G33+G34</f>
        <v>56</v>
      </c>
    </row>
    <row r="37" spans="1:10" ht="18" thickTop="1" x14ac:dyDescent="0.35">
      <c r="A37" s="34"/>
      <c r="B37" s="9" t="s">
        <v>14</v>
      </c>
      <c r="C37" s="25" t="s">
        <v>205</v>
      </c>
      <c r="D37" s="25" t="s">
        <v>68</v>
      </c>
      <c r="E37" s="25" t="s">
        <v>103</v>
      </c>
      <c r="F37" s="12">
        <f>IF(C39="Eph",5,0)+IF(D39="Eph",3,0)+IF(E39="Eph",1,0)+IF(C39="Tie",4,0)+IF(E39="Tie",2,0)</f>
        <v>1</v>
      </c>
      <c r="G37" s="12">
        <f>IF(C39="CC",5,0)+IF(D39="CC",3,0)+IF(E39="CC",1,0)+IF(C39="tie",4,0)+IF(E39="tie",2,0)</f>
        <v>8</v>
      </c>
    </row>
    <row r="38" spans="1:10" ht="18" x14ac:dyDescent="0.4">
      <c r="A38" s="13" t="s">
        <v>25</v>
      </c>
      <c r="B38" s="14" t="s">
        <v>26</v>
      </c>
      <c r="C38" s="15" t="s">
        <v>212</v>
      </c>
      <c r="D38" s="15" t="s">
        <v>206</v>
      </c>
      <c r="E38" s="15" t="s">
        <v>207</v>
      </c>
      <c r="F38" s="26"/>
      <c r="G38" s="26"/>
    </row>
    <row r="39" spans="1:10" ht="18" thickBot="1" x14ac:dyDescent="0.4">
      <c r="A39" s="27"/>
      <c r="B39" s="20" t="s">
        <v>11</v>
      </c>
      <c r="C39" s="21" t="s">
        <v>52</v>
      </c>
      <c r="D39" s="57" t="s">
        <v>52</v>
      </c>
      <c r="E39" s="57" t="s">
        <v>7</v>
      </c>
      <c r="F39" s="29">
        <f>F36+F37</f>
        <v>32</v>
      </c>
      <c r="G39" s="29">
        <f>G36+G37</f>
        <v>64</v>
      </c>
      <c r="J39" s="56" t="s">
        <v>12</v>
      </c>
    </row>
    <row r="40" spans="1:10" ht="18" thickTop="1" x14ac:dyDescent="0.35">
      <c r="A40" s="34"/>
      <c r="B40" s="9" t="s">
        <v>14</v>
      </c>
      <c r="C40" s="25" t="s">
        <v>87</v>
      </c>
      <c r="D40" s="25" t="s">
        <v>103</v>
      </c>
      <c r="E40" s="25" t="s">
        <v>191</v>
      </c>
      <c r="F40" s="12">
        <f>IF(C42="Eph",5,0)+IF(D42="Eph",3,0)+IF(E42="Eph",1,0)+IF(C42="Tie",4,0)+IF(E42="Tie",2,0)</f>
        <v>8</v>
      </c>
      <c r="G40" s="12">
        <f>IF(C42="CC",5,0)+IF(D42="CC",3,0)+IF(E42="CC",1,0)+IF(C42="tie",4,0)+IF(E42="tie",2,0)</f>
        <v>1</v>
      </c>
      <c r="J40" s="39" t="s">
        <v>7</v>
      </c>
    </row>
    <row r="41" spans="1:10" ht="18" x14ac:dyDescent="0.4">
      <c r="A41" s="13" t="s">
        <v>27</v>
      </c>
      <c r="B41" s="14" t="s">
        <v>28</v>
      </c>
      <c r="C41" s="15" t="s">
        <v>190</v>
      </c>
      <c r="D41" s="15" t="s">
        <v>208</v>
      </c>
      <c r="E41" s="15" t="s">
        <v>192</v>
      </c>
      <c r="F41" s="26"/>
      <c r="G41" s="26"/>
      <c r="J41" s="39" t="s">
        <v>52</v>
      </c>
    </row>
    <row r="42" spans="1:10" ht="18" thickBot="1" x14ac:dyDescent="0.4">
      <c r="A42" s="27"/>
      <c r="B42" s="20" t="s">
        <v>11</v>
      </c>
      <c r="C42" s="21" t="s">
        <v>7</v>
      </c>
      <c r="D42" s="57" t="s">
        <v>7</v>
      </c>
      <c r="E42" s="57" t="s">
        <v>52</v>
      </c>
      <c r="F42" s="29">
        <f>F39+F40</f>
        <v>40</v>
      </c>
      <c r="G42" s="29">
        <f>G39+G40</f>
        <v>65</v>
      </c>
      <c r="J42" s="39" t="s">
        <v>29</v>
      </c>
    </row>
    <row r="43" spans="1:10" ht="18" thickTop="1" x14ac:dyDescent="0.35">
      <c r="A43" s="34"/>
      <c r="B43" s="9" t="s">
        <v>14</v>
      </c>
      <c r="C43" s="25" t="s">
        <v>103</v>
      </c>
      <c r="D43" s="25" t="s">
        <v>105</v>
      </c>
      <c r="E43" s="25" t="s">
        <v>107</v>
      </c>
      <c r="F43" s="12">
        <f>IF(C45="Eph",5,0)+IF(D45="Eph",3,0)+IF(E45="Eph",1,0)+IF(C45="Tie",4,0)+IF(E45="Tie",2,0)</f>
        <v>5</v>
      </c>
      <c r="G43" s="12">
        <f>IF(C45="CC",5,0)+IF(D45="CC",3,0)+IF(E45="CC",1,0)+IF(C45="tie",4,0)+IF(E45="tie",2,0)</f>
        <v>4</v>
      </c>
    </row>
    <row r="44" spans="1:10" ht="18" x14ac:dyDescent="0.4">
      <c r="A44" s="13" t="s">
        <v>30</v>
      </c>
      <c r="B44" s="14" t="s">
        <v>28</v>
      </c>
      <c r="C44" s="15" t="s">
        <v>104</v>
      </c>
      <c r="D44" s="15" t="s">
        <v>106</v>
      </c>
      <c r="E44" s="15" t="s">
        <v>108</v>
      </c>
      <c r="F44" s="26"/>
      <c r="G44" s="26"/>
    </row>
    <row r="45" spans="1:10" ht="18" thickBot="1" x14ac:dyDescent="0.4">
      <c r="A45" s="27"/>
      <c r="B45" s="20" t="s">
        <v>11</v>
      </c>
      <c r="C45" s="21" t="s">
        <v>7</v>
      </c>
      <c r="D45" s="57" t="s">
        <v>52</v>
      </c>
      <c r="E45" s="57" t="s">
        <v>52</v>
      </c>
      <c r="F45" s="29">
        <f>F42+F43</f>
        <v>45</v>
      </c>
      <c r="G45" s="29">
        <f>G42+G43</f>
        <v>69</v>
      </c>
    </row>
    <row r="46" spans="1:10" ht="19" thickTop="1" thickBot="1" x14ac:dyDescent="0.4">
      <c r="B46" s="40"/>
      <c r="C46" s="41"/>
      <c r="D46" s="42"/>
      <c r="E46" s="43"/>
      <c r="F46" s="115" t="s">
        <v>2</v>
      </c>
      <c r="G46" s="115"/>
    </row>
    <row r="47" spans="1:10" ht="18" thickBot="1" x14ac:dyDescent="0.4">
      <c r="A47" s="44" t="s">
        <v>3</v>
      </c>
      <c r="B47" s="45"/>
      <c r="C47" s="46" t="s">
        <v>4</v>
      </c>
      <c r="D47" s="47" t="s">
        <v>5</v>
      </c>
      <c r="E47" s="47" t="s">
        <v>6</v>
      </c>
      <c r="F47" s="48" t="s">
        <v>7</v>
      </c>
      <c r="G47" s="49" t="s">
        <v>52</v>
      </c>
    </row>
    <row r="48" spans="1:10" ht="18" thickTop="1" x14ac:dyDescent="0.35">
      <c r="A48" s="34"/>
      <c r="B48" s="9" t="s">
        <v>14</v>
      </c>
      <c r="C48" s="25" t="s">
        <v>87</v>
      </c>
      <c r="D48" s="25" t="s">
        <v>169</v>
      </c>
      <c r="E48" s="25" t="s">
        <v>171</v>
      </c>
      <c r="F48" s="12">
        <v>5.5</v>
      </c>
      <c r="G48" s="12">
        <v>3.5</v>
      </c>
    </row>
    <row r="49" spans="1:7" ht="18" x14ac:dyDescent="0.4">
      <c r="A49" s="13" t="s">
        <v>31</v>
      </c>
      <c r="B49" s="14" t="s">
        <v>26</v>
      </c>
      <c r="C49" s="15" t="s">
        <v>168</v>
      </c>
      <c r="D49" s="15" t="s">
        <v>170</v>
      </c>
      <c r="E49" s="15" t="s">
        <v>170</v>
      </c>
      <c r="F49" s="26"/>
      <c r="G49" s="26"/>
    </row>
    <row r="50" spans="1:7" ht="18" thickBot="1" x14ac:dyDescent="0.4">
      <c r="A50" s="27"/>
      <c r="B50" s="20" t="s">
        <v>11</v>
      </c>
      <c r="C50" s="21" t="s">
        <v>7</v>
      </c>
      <c r="D50" s="57" t="s">
        <v>52</v>
      </c>
      <c r="E50" s="57" t="s">
        <v>29</v>
      </c>
      <c r="F50" s="29">
        <f>F45+F48</f>
        <v>50.5</v>
      </c>
      <c r="G50" s="29">
        <f>G45+G48</f>
        <v>72.5</v>
      </c>
    </row>
    <row r="51" spans="1:7" ht="18" thickTop="1" x14ac:dyDescent="0.35">
      <c r="A51" s="34"/>
      <c r="B51" s="9" t="s">
        <v>14</v>
      </c>
      <c r="C51" s="25" t="s">
        <v>199</v>
      </c>
      <c r="D51" s="25" t="s">
        <v>105</v>
      </c>
      <c r="E51" s="25" t="s">
        <v>202</v>
      </c>
      <c r="F51" s="12">
        <f>IF(C53="Eph",5,0)+IF(D53="Eph",3,0)+IF(E53="Eph",1,0)+IF(C53="Tie",4,0)+IF(E53="Tie",2,0)</f>
        <v>6</v>
      </c>
      <c r="G51" s="12">
        <f>IF(C53="CC",5,0)+IF(D53="CC",3,0)+IF(E53="CC",1,0)+IF(C53="tie",4,0)+IF(E53="tie",2,0)</f>
        <v>3</v>
      </c>
    </row>
    <row r="52" spans="1:7" ht="18" x14ac:dyDescent="0.4">
      <c r="A52" s="13" t="s">
        <v>32</v>
      </c>
      <c r="B52" s="14" t="s">
        <v>28</v>
      </c>
      <c r="C52" s="15" t="s">
        <v>200</v>
      </c>
      <c r="D52" s="15" t="s">
        <v>201</v>
      </c>
      <c r="E52" s="15" t="s">
        <v>203</v>
      </c>
      <c r="F52" s="26"/>
      <c r="G52" s="26"/>
    </row>
    <row r="53" spans="1:7" ht="18" thickBot="1" x14ac:dyDescent="0.4">
      <c r="A53" s="27"/>
      <c r="B53" s="20" t="s">
        <v>11</v>
      </c>
      <c r="C53" s="21" t="s">
        <v>7</v>
      </c>
      <c r="D53" s="57" t="s">
        <v>52</v>
      </c>
      <c r="E53" s="57" t="s">
        <v>7</v>
      </c>
      <c r="F53" s="29">
        <f>F50+F51</f>
        <v>56.5</v>
      </c>
      <c r="G53" s="29">
        <f>G50+G51</f>
        <v>75.5</v>
      </c>
    </row>
    <row r="54" spans="1:7" ht="18" thickTop="1" x14ac:dyDescent="0.35">
      <c r="A54" s="34"/>
      <c r="B54" s="9" t="s">
        <v>14</v>
      </c>
      <c r="C54" s="25" t="s">
        <v>78</v>
      </c>
      <c r="D54" s="25" t="s">
        <v>134</v>
      </c>
      <c r="E54" s="25" t="s">
        <v>136</v>
      </c>
      <c r="F54" s="12">
        <f>IF(C56="Eph",5,0)+IF(D56="Eph",3,0)+IF(E56="Eph",1,0)+IF(C56="Tie",4,0)+IF(E56="Tie",2,0)</f>
        <v>1</v>
      </c>
      <c r="G54" s="12">
        <f>IF(C56="CC",5,0)+IF(D56="CC",3,0)+IF(E56="CC",1,0)+IF(C56="tie",4,0)+IF(E56="tie",2,0)</f>
        <v>8</v>
      </c>
    </row>
    <row r="55" spans="1:7" ht="18" x14ac:dyDescent="0.4">
      <c r="A55" s="13" t="s">
        <v>33</v>
      </c>
      <c r="B55" s="14" t="s">
        <v>28</v>
      </c>
      <c r="C55" s="15" t="s">
        <v>133</v>
      </c>
      <c r="D55" s="15" t="s">
        <v>135</v>
      </c>
      <c r="E55" s="15" t="s">
        <v>137</v>
      </c>
      <c r="F55" s="26"/>
      <c r="G55" s="26"/>
    </row>
    <row r="56" spans="1:7" ht="18" thickBot="1" x14ac:dyDescent="0.4">
      <c r="A56" s="27"/>
      <c r="B56" s="20" t="s">
        <v>11</v>
      </c>
      <c r="C56" s="21" t="s">
        <v>52</v>
      </c>
      <c r="D56" s="57" t="s">
        <v>52</v>
      </c>
      <c r="E56" s="57" t="s">
        <v>7</v>
      </c>
      <c r="F56" s="29">
        <f>F53+F54</f>
        <v>57.5</v>
      </c>
      <c r="G56" s="29">
        <f>G53+G54</f>
        <v>83.5</v>
      </c>
    </row>
    <row r="57" spans="1:7" ht="18" thickTop="1" x14ac:dyDescent="0.35">
      <c r="A57" s="34"/>
      <c r="B57" s="9" t="s">
        <v>14</v>
      </c>
      <c r="C57" s="25" t="s">
        <v>76</v>
      </c>
      <c r="D57" s="25" t="s">
        <v>78</v>
      </c>
      <c r="E57" s="25" t="s">
        <v>134</v>
      </c>
      <c r="F57" s="12">
        <f>IF(C59="Eph",5,0)+IF(D59="Eph",3,0)+IF(E59="Eph",1,0)+IF(C59="Tie",4,0)+IF(E59="Tie",2,0)</f>
        <v>0</v>
      </c>
      <c r="G57" s="12">
        <f>IF(C59="CC",5,0)+IF(D59="CC",3,0)+IF(E59="CC",1,0)+IF(C59="tie",4,0)+IF(E59="tie",2,0)</f>
        <v>9</v>
      </c>
    </row>
    <row r="58" spans="1:7" ht="18" x14ac:dyDescent="0.4">
      <c r="A58" s="13" t="s">
        <v>34</v>
      </c>
      <c r="B58" s="14" t="s">
        <v>28</v>
      </c>
      <c r="C58" s="15" t="s">
        <v>77</v>
      </c>
      <c r="D58" s="15" t="s">
        <v>79</v>
      </c>
      <c r="E58" s="15" t="s">
        <v>80</v>
      </c>
      <c r="F58" s="26"/>
      <c r="G58" s="26"/>
    </row>
    <row r="59" spans="1:7" ht="18" thickBot="1" x14ac:dyDescent="0.4">
      <c r="A59" s="27"/>
      <c r="B59" s="20" t="s">
        <v>11</v>
      </c>
      <c r="C59" s="21" t="s">
        <v>52</v>
      </c>
      <c r="D59" s="21" t="s">
        <v>52</v>
      </c>
      <c r="E59" s="21" t="s">
        <v>52</v>
      </c>
      <c r="F59" s="29">
        <f>F56+F57</f>
        <v>57.5</v>
      </c>
      <c r="G59" s="29">
        <f>G56+G57</f>
        <v>92.5</v>
      </c>
    </row>
    <row r="60" spans="1:7" ht="15" customHeight="1" thickTop="1" x14ac:dyDescent="0.35">
      <c r="A60" s="111" t="s">
        <v>35</v>
      </c>
      <c r="B60" s="113" t="s">
        <v>204</v>
      </c>
      <c r="C60" s="113"/>
      <c r="D60" s="30" t="s">
        <v>36</v>
      </c>
      <c r="E60" s="119" t="s">
        <v>37</v>
      </c>
      <c r="F60" s="117">
        <f>F4+F7+F10+F13+F16+F19+F22+F25+F28+F31+F34+F37+F40+F43+F48+F51+F54+F57</f>
        <v>57.5</v>
      </c>
      <c r="G60" s="117">
        <f>G4+G7+G10+G13+G16+G19+G22+G25+G28+G31+G34+G37+G40+G43+G48+G51+G54+G57</f>
        <v>92.5</v>
      </c>
    </row>
    <row r="61" spans="1:7" ht="15" customHeight="1" thickBot="1" x14ac:dyDescent="0.4">
      <c r="A61" s="112"/>
      <c r="B61" s="114"/>
      <c r="C61" s="114"/>
      <c r="D61" s="50" t="s">
        <v>210</v>
      </c>
      <c r="E61" s="120"/>
      <c r="F61" s="118"/>
      <c r="G61" s="118"/>
    </row>
    <row r="62" spans="1:7" x14ac:dyDescent="0.35">
      <c r="F62" s="41" t="s">
        <v>7</v>
      </c>
      <c r="G62" s="41" t="s">
        <v>52</v>
      </c>
    </row>
    <row r="66" spans="2:5" x14ac:dyDescent="0.35">
      <c r="B66" s="51" t="s">
        <v>38</v>
      </c>
      <c r="C66" s="116" t="s">
        <v>39</v>
      </c>
      <c r="D66" s="116"/>
      <c r="E66" s="116"/>
    </row>
    <row r="67" spans="2:5" ht="18" thickBot="1" x14ac:dyDescent="0.4">
      <c r="B67" s="52" t="s">
        <v>40</v>
      </c>
      <c r="C67" s="21" t="s">
        <v>41</v>
      </c>
      <c r="D67" s="21" t="s">
        <v>42</v>
      </c>
      <c r="E67" s="21" t="s">
        <v>52</v>
      </c>
    </row>
    <row r="68" spans="2:5" ht="18" thickTop="1" x14ac:dyDescent="0.35">
      <c r="B68" s="34">
        <v>11</v>
      </c>
      <c r="C68" s="34" t="s">
        <v>43</v>
      </c>
      <c r="D68" s="34">
        <f>SUM(F4,F7,F10,F13,F16,F19,F22,F25,F28,F31,F34)</f>
        <v>31</v>
      </c>
      <c r="E68" s="34">
        <f>SUM(G4,G7,G10,G13,G16,G19,G22,G25,G28,G31,G34)</f>
        <v>56</v>
      </c>
    </row>
    <row r="69" spans="2:5" x14ac:dyDescent="0.35">
      <c r="B69" s="53">
        <v>7</v>
      </c>
      <c r="C69" s="53" t="s">
        <v>44</v>
      </c>
      <c r="D69" s="53">
        <f>SUM(F37,F40,F43,F48,F51,F54,F57)</f>
        <v>26.5</v>
      </c>
      <c r="E69" s="53">
        <f>SUM(G37,G40,G43,G48,G51,G54,G57)</f>
        <v>36.5</v>
      </c>
    </row>
    <row r="70" spans="2:5" x14ac:dyDescent="0.35">
      <c r="B70" s="53">
        <v>5</v>
      </c>
      <c r="C70" s="53" t="s">
        <v>45</v>
      </c>
      <c r="D70" s="53">
        <f>SUM(F10,F19,F28,F34,F16)</f>
        <v>14</v>
      </c>
      <c r="E70" s="53">
        <f>SUM(G10,G19,G28,G34,G16)</f>
        <v>23</v>
      </c>
    </row>
    <row r="71" spans="2:5" x14ac:dyDescent="0.35">
      <c r="B71" s="53">
        <v>3</v>
      </c>
      <c r="C71" s="53" t="s">
        <v>28</v>
      </c>
      <c r="D71" s="53">
        <f>SUM(F4,F25,F13,F31)</f>
        <v>5</v>
      </c>
      <c r="E71" s="53">
        <f>SUM(G4,G25,G13,G31)</f>
        <v>27</v>
      </c>
    </row>
    <row r="72" spans="2:5" x14ac:dyDescent="0.35">
      <c r="B72" s="53">
        <v>3</v>
      </c>
      <c r="C72" s="53" t="s">
        <v>46</v>
      </c>
      <c r="D72" s="53">
        <f>SUM(F4,F16,F34)</f>
        <v>5</v>
      </c>
      <c r="E72" s="53">
        <f>SUM(G4,G16,G34)</f>
        <v>10</v>
      </c>
    </row>
    <row r="73" spans="2:5" x14ac:dyDescent="0.35">
      <c r="B73" s="53">
        <v>4</v>
      </c>
      <c r="C73" s="53" t="s">
        <v>47</v>
      </c>
      <c r="D73" s="53">
        <f>SUM(F37,F40,F43,F48)</f>
        <v>19.5</v>
      </c>
      <c r="E73" s="53">
        <f>SUM(G37,G40,G43,G48)</f>
        <v>16.5</v>
      </c>
    </row>
    <row r="74" spans="2:5" x14ac:dyDescent="0.35">
      <c r="B74" s="53">
        <v>3</v>
      </c>
      <c r="C74" s="53" t="s">
        <v>48</v>
      </c>
      <c r="D74" s="53">
        <f>SUM(F51,F54,F57)</f>
        <v>7</v>
      </c>
      <c r="E74" s="53">
        <f>SUM(G51,G54,G57)</f>
        <v>20</v>
      </c>
    </row>
  </sheetData>
  <sheetProtection selectLockedCells="1"/>
  <mergeCells count="10">
    <mergeCell ref="C66:E66"/>
    <mergeCell ref="F60:F61"/>
    <mergeCell ref="G60:G61"/>
    <mergeCell ref="E60:E61"/>
    <mergeCell ref="F2:G2"/>
    <mergeCell ref="A1:G1"/>
    <mergeCell ref="C2:D2"/>
    <mergeCell ref="A60:A61"/>
    <mergeCell ref="B60:C61"/>
    <mergeCell ref="F46:G46"/>
  </mergeCells>
  <dataValidations count="4">
    <dataValidation type="list" allowBlank="1" showInputMessage="1" showErrorMessage="1" error="Information may not be entered in this cell." sqref="D4:E6 D34:E36" xr:uid="{00000000-0002-0000-0000-000000000000}">
      <formula1>#REF!</formula1>
    </dataValidation>
    <dataValidation type="list" allowBlank="1" showInputMessage="1" showErrorMessage="1" error="Choose from the drop down items" sqref="D18:E18" xr:uid="{00000000-0002-0000-0000-000001000000}">
      <formula1>$J$40:$J$42</formula1>
    </dataValidation>
    <dataValidation type="list" showInputMessage="1" showErrorMessage="1" error="Choose from the drop down items" sqref="C6" xr:uid="{95507B29-E5B2-41D9-AF79-9B9AEA13D351}">
      <formula1>$J$39:$J$42</formula1>
    </dataValidation>
    <dataValidation type="list" allowBlank="1" showInputMessage="1" showErrorMessage="1" error="Choose from the drop down items" sqref="C9:E9 C12:E12 C15:E15 C18 C21:E21 C24:E24 C27:E27 C30:E30 C33:E33 C36 C39:E39 C42:E42 C45:E45 C50:E50 C53:E53 C56:E56 C59:E59" xr:uid="{C1171D18-E515-4ED4-AE30-B4E9A3BA87E6}">
      <formula1>$J$39:$J$42</formula1>
    </dataValidation>
  </dataValidations>
  <pageMargins left="0.45" right="0.45" top="0.85" bottom="0.6" header="0.3" footer="0.3"/>
  <pageSetup scale="79" orientation="portrait" r:id="rId1"/>
  <rowBreaks count="1" manualBreakCount="1">
    <brk id="45" max="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74"/>
  <sheetViews>
    <sheetView topLeftCell="C50" zoomScaleNormal="100" workbookViewId="0">
      <selection activeCell="H48" sqref="H48"/>
    </sheetView>
  </sheetViews>
  <sheetFormatPr defaultColWidth="9.1796875" defaultRowHeight="17.5" x14ac:dyDescent="0.35"/>
  <cols>
    <col min="1" max="1" width="33.7265625" style="59" bestFit="1" customWidth="1"/>
    <col min="2" max="2" width="13.1796875" style="59" bestFit="1" customWidth="1"/>
    <col min="3" max="3" width="40.26953125" style="59" bestFit="1" customWidth="1"/>
    <col min="4" max="4" width="22" style="59" bestFit="1" customWidth="1"/>
    <col min="5" max="5" width="29.54296875" style="59" bestFit="1" customWidth="1"/>
    <col min="6" max="6" width="9.453125" style="59" customWidth="1"/>
    <col min="7" max="7" width="10.81640625" style="59" bestFit="1" customWidth="1"/>
    <col min="8" max="9" width="9.1796875" style="59" bestFit="1"/>
    <col min="10" max="10" width="10.81640625" style="59" bestFit="1" customWidth="1"/>
    <col min="11" max="16384" width="9.1796875" style="59"/>
  </cols>
  <sheetData>
    <row r="1" spans="1:7" ht="18" x14ac:dyDescent="0.4">
      <c r="A1" s="123" t="s">
        <v>49</v>
      </c>
      <c r="B1" s="123"/>
      <c r="C1" s="123"/>
      <c r="D1" s="123"/>
      <c r="E1" s="123"/>
      <c r="F1" s="123"/>
      <c r="G1" s="123"/>
    </row>
    <row r="2" spans="1:7" ht="16.5" customHeight="1" x14ac:dyDescent="0.4">
      <c r="A2" s="60" t="s">
        <v>1</v>
      </c>
      <c r="B2" s="61"/>
      <c r="C2" s="124" t="s">
        <v>50</v>
      </c>
      <c r="D2" s="124"/>
      <c r="E2" s="60" t="s">
        <v>53</v>
      </c>
      <c r="F2" s="125" t="s">
        <v>2</v>
      </c>
      <c r="G2" s="125"/>
    </row>
    <row r="3" spans="1:7" ht="18" thickBot="1" x14ac:dyDescent="0.4">
      <c r="A3" s="62" t="s">
        <v>3</v>
      </c>
      <c r="B3" s="63"/>
      <c r="C3" s="64" t="s">
        <v>4</v>
      </c>
      <c r="D3" s="64" t="s">
        <v>5</v>
      </c>
      <c r="E3" s="64" t="s">
        <v>6</v>
      </c>
      <c r="F3" s="64" t="s">
        <v>7</v>
      </c>
      <c r="G3" s="65" t="s">
        <v>52</v>
      </c>
    </row>
    <row r="4" spans="1:7" ht="18" thickTop="1" x14ac:dyDescent="0.35">
      <c r="A4" s="66"/>
      <c r="B4" s="67" t="s">
        <v>8</v>
      </c>
      <c r="C4" s="68" t="s">
        <v>56</v>
      </c>
      <c r="D4" s="69"/>
      <c r="E4" s="69"/>
      <c r="F4" s="58">
        <f>IF(C6="Eph",5,0)+IF(D6="Eph",3,0)+IF(E6="Eph",1,0)+IF(C6="tie",4,0)</f>
        <v>5</v>
      </c>
      <c r="G4" s="58">
        <f>IF(C6="CC",5,0)+IF(D6="CC",3,0)+IF(E6="CC",1,0)+IF(C6="tie",4,0)</f>
        <v>0</v>
      </c>
    </row>
    <row r="5" spans="1:7" ht="18" x14ac:dyDescent="0.4">
      <c r="A5" s="70" t="s">
        <v>9</v>
      </c>
      <c r="B5" s="71" t="s">
        <v>10</v>
      </c>
      <c r="C5" s="72" t="s">
        <v>57</v>
      </c>
      <c r="D5" s="73"/>
      <c r="E5" s="73"/>
      <c r="F5" s="74"/>
      <c r="G5" s="75"/>
    </row>
    <row r="6" spans="1:7" ht="18" thickBot="1" x14ac:dyDescent="0.4">
      <c r="A6" s="76"/>
      <c r="B6" s="77" t="s">
        <v>11</v>
      </c>
      <c r="C6" s="57" t="s">
        <v>7</v>
      </c>
      <c r="D6" s="78"/>
      <c r="E6" s="78"/>
      <c r="F6" s="79">
        <f>F4</f>
        <v>5</v>
      </c>
      <c r="G6" s="79">
        <f>G4</f>
        <v>0</v>
      </c>
    </row>
    <row r="7" spans="1:7" ht="18.5" thickTop="1" x14ac:dyDescent="0.4">
      <c r="A7" s="80" t="s">
        <v>13</v>
      </c>
      <c r="B7" s="67" t="s">
        <v>14</v>
      </c>
      <c r="C7" s="81" t="s">
        <v>58</v>
      </c>
      <c r="D7" s="81" t="s">
        <v>60</v>
      </c>
      <c r="E7" s="81" t="s">
        <v>62</v>
      </c>
      <c r="F7" s="58">
        <f>IF(C9="Eph",5,0)+IF(D9="Eph",3,0)+IF(E9="Eph",1,0)+IF(C9="Tie",4,0)+IF(E9="Tie",2,0)</f>
        <v>8</v>
      </c>
      <c r="G7" s="58">
        <f>IF(C9="CC",5,0)+IF(D9="CC",3,0)+IF(E9="CC",1,0)+IF(C9="tie",4,0)+IF(E9="tie",2,0)</f>
        <v>1</v>
      </c>
    </row>
    <row r="8" spans="1:7" ht="18" x14ac:dyDescent="0.4">
      <c r="A8" s="70" t="s">
        <v>15</v>
      </c>
      <c r="B8" s="71" t="s">
        <v>10</v>
      </c>
      <c r="C8" s="72" t="s">
        <v>59</v>
      </c>
      <c r="D8" s="72" t="s">
        <v>61</v>
      </c>
      <c r="E8" s="72" t="s">
        <v>63</v>
      </c>
      <c r="F8" s="82"/>
      <c r="G8" s="82"/>
    </row>
    <row r="9" spans="1:7" ht="18" thickBot="1" x14ac:dyDescent="0.4">
      <c r="A9" s="83"/>
      <c r="B9" s="77" t="s">
        <v>11</v>
      </c>
      <c r="C9" s="57" t="s">
        <v>7</v>
      </c>
      <c r="D9" s="84" t="s">
        <v>7</v>
      </c>
      <c r="E9" s="84" t="s">
        <v>52</v>
      </c>
      <c r="F9" s="85">
        <f>F6+F7</f>
        <v>13</v>
      </c>
      <c r="G9" s="85">
        <f>G6+G7</f>
        <v>1</v>
      </c>
    </row>
    <row r="10" spans="1:7" ht="18" thickTop="1" x14ac:dyDescent="0.35">
      <c r="A10" s="86"/>
      <c r="B10" s="87" t="s">
        <v>14</v>
      </c>
      <c r="C10" s="88" t="s">
        <v>81</v>
      </c>
      <c r="D10" s="88" t="s">
        <v>83</v>
      </c>
      <c r="E10" s="88" t="s">
        <v>85</v>
      </c>
      <c r="F10" s="89">
        <f>IF(C12="Eph",5,0)+IF(D12="Eph",3,0)+IF(E12="Eph",1,0)+IF(C12="Tie",4,0)+IF(E12="Tie",2,0)</f>
        <v>3</v>
      </c>
      <c r="G10" s="89">
        <f>IF(C12="CC",5,0)+IF(D12="CC",3,0)+IF(E12="CC",1,0)+IF(C12="tie",4,0)+IF(E12="tie",2,0)</f>
        <v>6</v>
      </c>
    </row>
    <row r="11" spans="1:7" ht="18" x14ac:dyDescent="0.4">
      <c r="A11" s="70" t="s">
        <v>16</v>
      </c>
      <c r="B11" s="71" t="s">
        <v>10</v>
      </c>
      <c r="C11" s="72" t="s">
        <v>82</v>
      </c>
      <c r="D11" s="72" t="s">
        <v>84</v>
      </c>
      <c r="E11" s="72" t="s">
        <v>86</v>
      </c>
      <c r="F11" s="82"/>
      <c r="G11" s="82"/>
    </row>
    <row r="12" spans="1:7" ht="18" thickBot="1" x14ac:dyDescent="0.4">
      <c r="A12" s="83"/>
      <c r="B12" s="77" t="s">
        <v>11</v>
      </c>
      <c r="C12" s="57" t="s">
        <v>52</v>
      </c>
      <c r="D12" s="57" t="s">
        <v>7</v>
      </c>
      <c r="E12" s="57" t="s">
        <v>52</v>
      </c>
      <c r="F12" s="85">
        <f>F9+F10</f>
        <v>16</v>
      </c>
      <c r="G12" s="85">
        <f>G9+G10</f>
        <v>7</v>
      </c>
    </row>
    <row r="13" spans="1:7" ht="18" thickTop="1" x14ac:dyDescent="0.35">
      <c r="A13" s="54"/>
      <c r="B13" s="67" t="s">
        <v>14</v>
      </c>
      <c r="C13" s="81" t="s">
        <v>91</v>
      </c>
      <c r="D13" s="81" t="s">
        <v>93</v>
      </c>
      <c r="E13" s="81" t="s">
        <v>95</v>
      </c>
      <c r="F13" s="58">
        <f>IF(C15="Eph",5,0)+IF(D15="Eph",3,0)+IF(E15="Eph",1,0)+IF(C15="Tie",4,0)+IF(E15="Tie",2,0)</f>
        <v>4</v>
      </c>
      <c r="G13" s="58">
        <f>IF(C15="CC",5,0)+IF(D15="CC",3,0)+IF(E15="CC",1,0)+IF(C15="tie",4,0)+IF(E15="tie",2,0)</f>
        <v>5</v>
      </c>
    </row>
    <row r="14" spans="1:7" ht="18" x14ac:dyDescent="0.4">
      <c r="A14" s="70" t="s">
        <v>17</v>
      </c>
      <c r="B14" s="71" t="s">
        <v>10</v>
      </c>
      <c r="C14" s="72" t="s">
        <v>92</v>
      </c>
      <c r="D14" s="72" t="s">
        <v>94</v>
      </c>
      <c r="E14" s="72" t="s">
        <v>96</v>
      </c>
      <c r="F14" s="82"/>
      <c r="G14" s="82"/>
    </row>
    <row r="15" spans="1:7" ht="18" thickBot="1" x14ac:dyDescent="0.4">
      <c r="A15" s="83"/>
      <c r="B15" s="77" t="s">
        <v>11</v>
      </c>
      <c r="C15" s="57" t="s">
        <v>52</v>
      </c>
      <c r="D15" s="57" t="s">
        <v>7</v>
      </c>
      <c r="E15" s="57" t="s">
        <v>7</v>
      </c>
      <c r="F15" s="85">
        <f>F12+F13</f>
        <v>20</v>
      </c>
      <c r="G15" s="85">
        <f>G12+G13</f>
        <v>12</v>
      </c>
    </row>
    <row r="16" spans="1:7" ht="18" thickTop="1" x14ac:dyDescent="0.35">
      <c r="A16" s="86"/>
      <c r="B16" s="87" t="s">
        <v>14</v>
      </c>
      <c r="C16" s="88" t="s">
        <v>109</v>
      </c>
      <c r="D16" s="88"/>
      <c r="E16" s="88"/>
      <c r="F16" s="89">
        <f>IF(C18="Eph",5,0)+IF(D18="Eph",3,0)+IF(E18="Eph",1,0)+IF(C18="Tie",4,0)+IF(E18="Tie",2,0)</f>
        <v>0</v>
      </c>
      <c r="G16" s="89">
        <f>IF(C18="CC",5,0)+IF(D18="CC",3,0)+IF(E18="CC",1,0)+IF(C18="tie",4,0)+IF(E18="tie",2,0)</f>
        <v>5</v>
      </c>
    </row>
    <row r="17" spans="1:7" ht="18" x14ac:dyDescent="0.4">
      <c r="A17" s="70" t="s">
        <v>18</v>
      </c>
      <c r="B17" s="71" t="s">
        <v>10</v>
      </c>
      <c r="C17" s="72" t="s">
        <v>110</v>
      </c>
      <c r="D17" s="72"/>
      <c r="E17" s="72"/>
      <c r="F17" s="82"/>
      <c r="G17" s="82"/>
    </row>
    <row r="18" spans="1:7" ht="18" thickBot="1" x14ac:dyDescent="0.4">
      <c r="A18" s="83"/>
      <c r="B18" s="77" t="s">
        <v>11</v>
      </c>
      <c r="C18" s="57" t="s">
        <v>52</v>
      </c>
      <c r="D18" s="84"/>
      <c r="E18" s="84"/>
      <c r="F18" s="77">
        <f>F15+F16</f>
        <v>20</v>
      </c>
      <c r="G18" s="77">
        <f>G15+G16</f>
        <v>17</v>
      </c>
    </row>
    <row r="19" spans="1:7" ht="18" thickTop="1" x14ac:dyDescent="0.35">
      <c r="A19" s="54"/>
      <c r="B19" s="67" t="s">
        <v>8</v>
      </c>
      <c r="C19" s="81" t="s">
        <v>83</v>
      </c>
      <c r="D19" s="81" t="s">
        <v>120</v>
      </c>
      <c r="E19" s="81" t="s">
        <v>121</v>
      </c>
      <c r="F19" s="58">
        <f>IF(C21="Eph",5,0)+IF(D21="Eph",3,0)+IF(E21="Eph",1,0)+IF(C21="Tie",4,0)+IF(E21="Tie",2,0)</f>
        <v>8</v>
      </c>
      <c r="G19" s="58">
        <f>IF(C21="CC",5,0)+IF(D21="CC",3,0)+IF(E21="CC",1,0)+IF(C21="Tie",4,0)+IF(E21="Tie",2,0)</f>
        <v>1</v>
      </c>
    </row>
    <row r="20" spans="1:7" ht="18" x14ac:dyDescent="0.4">
      <c r="A20" s="70" t="s">
        <v>19</v>
      </c>
      <c r="B20" s="71" t="s">
        <v>10</v>
      </c>
      <c r="C20" s="72" t="s">
        <v>119</v>
      </c>
      <c r="D20" s="81" t="s">
        <v>119</v>
      </c>
      <c r="E20" s="81" t="s">
        <v>122</v>
      </c>
      <c r="F20" s="82"/>
      <c r="G20" s="82"/>
    </row>
    <row r="21" spans="1:7" ht="18" thickBot="1" x14ac:dyDescent="0.4">
      <c r="A21" s="83"/>
      <c r="B21" s="77" t="s">
        <v>11</v>
      </c>
      <c r="C21" s="57" t="s">
        <v>7</v>
      </c>
      <c r="D21" s="57" t="s">
        <v>7</v>
      </c>
      <c r="E21" s="57" t="s">
        <v>52</v>
      </c>
      <c r="F21" s="85">
        <f>F18+F19</f>
        <v>28</v>
      </c>
      <c r="G21" s="85">
        <f>G18+G19</f>
        <v>18</v>
      </c>
    </row>
    <row r="22" spans="1:7" ht="18.5" thickTop="1" x14ac:dyDescent="0.4">
      <c r="A22" s="80"/>
      <c r="B22" s="67" t="s">
        <v>14</v>
      </c>
      <c r="C22" s="81" t="s">
        <v>91</v>
      </c>
      <c r="D22" s="81" t="s">
        <v>60</v>
      </c>
      <c r="E22" s="81" t="s">
        <v>58</v>
      </c>
      <c r="F22" s="58">
        <f>IF(C24="Eph",5,0)+IF(D24="Eph",3,0)+IF(E24="Eph",1,0)+IF(C24="Tie",4,0)+IF(E24="Tie",2,0)</f>
        <v>4</v>
      </c>
      <c r="G22" s="58">
        <f>IF(C24="CC",5,0)+IF(D24="CC",3,0)+IF(E24="CC",1,0)+IF(C24="tie",4,0)+IF(E24="tie",2,0)</f>
        <v>5</v>
      </c>
    </row>
    <row r="23" spans="1:7" ht="18" x14ac:dyDescent="0.4">
      <c r="A23" s="70" t="s">
        <v>20</v>
      </c>
      <c r="B23" s="71" t="s">
        <v>10</v>
      </c>
      <c r="C23" s="72" t="s">
        <v>138</v>
      </c>
      <c r="D23" s="72" t="s">
        <v>139</v>
      </c>
      <c r="E23" s="72" t="s">
        <v>140</v>
      </c>
      <c r="F23" s="82"/>
      <c r="G23" s="82"/>
    </row>
    <row r="24" spans="1:7" ht="18" thickBot="1" x14ac:dyDescent="0.4">
      <c r="A24" s="83"/>
      <c r="B24" s="77" t="s">
        <v>11</v>
      </c>
      <c r="C24" s="57" t="s">
        <v>52</v>
      </c>
      <c r="D24" s="57" t="s">
        <v>7</v>
      </c>
      <c r="E24" s="57" t="s">
        <v>7</v>
      </c>
      <c r="F24" s="85">
        <f>F21+F22</f>
        <v>32</v>
      </c>
      <c r="G24" s="85">
        <f>G21+G22</f>
        <v>23</v>
      </c>
    </row>
    <row r="25" spans="1:7" ht="18" thickTop="1" x14ac:dyDescent="0.35">
      <c r="A25" s="54"/>
      <c r="B25" s="67" t="s">
        <v>14</v>
      </c>
      <c r="C25" s="81" t="s">
        <v>64</v>
      </c>
      <c r="D25" s="81" t="s">
        <v>145</v>
      </c>
      <c r="E25" s="81" t="s">
        <v>147</v>
      </c>
      <c r="F25" s="58">
        <f>IF(C27="Eph",5,0)+IF(D27="Eph",3,0)+IF(E27="Eph",1,0)+IF(C27="Tie",4,0)+IF(E27="Tie",2,0)</f>
        <v>4</v>
      </c>
      <c r="G25" s="58">
        <f>IF(C27="CC",5,0)+IF(D27="CC",3,0)+IF(E27="CC",1,0)+IF(C27="tie",4,0)+IF(E27="tie",2,0)</f>
        <v>5</v>
      </c>
    </row>
    <row r="26" spans="1:7" ht="18" x14ac:dyDescent="0.4">
      <c r="A26" s="70" t="s">
        <v>21</v>
      </c>
      <c r="B26" s="71" t="s">
        <v>10</v>
      </c>
      <c r="C26" s="72" t="s">
        <v>144</v>
      </c>
      <c r="D26" s="72" t="s">
        <v>146</v>
      </c>
      <c r="E26" s="72" t="s">
        <v>148</v>
      </c>
      <c r="F26" s="82"/>
      <c r="G26" s="82"/>
    </row>
    <row r="27" spans="1:7" ht="18" thickBot="1" x14ac:dyDescent="0.4">
      <c r="A27" s="83"/>
      <c r="B27" s="77" t="s">
        <v>11</v>
      </c>
      <c r="C27" s="57" t="s">
        <v>52</v>
      </c>
      <c r="D27" s="57" t="s">
        <v>7</v>
      </c>
      <c r="E27" s="57" t="s">
        <v>7</v>
      </c>
      <c r="F27" s="85">
        <f>F24+F25</f>
        <v>36</v>
      </c>
      <c r="G27" s="85">
        <f>G24+G25</f>
        <v>28</v>
      </c>
    </row>
    <row r="28" spans="1:7" ht="18" thickTop="1" x14ac:dyDescent="0.35">
      <c r="A28" s="54"/>
      <c r="B28" s="67" t="s">
        <v>14</v>
      </c>
      <c r="C28" s="81" t="s">
        <v>81</v>
      </c>
      <c r="D28" s="81" t="s">
        <v>161</v>
      </c>
      <c r="E28" s="81" t="s">
        <v>85</v>
      </c>
      <c r="F28" s="58">
        <f>IF(C30="Eph",5,0)+IF(D30="Eph",3,0)+IF(E30="Eph",1,0)+IF(C30="Tie",4,0)+IF(E30="Tie",2,0)</f>
        <v>3</v>
      </c>
      <c r="G28" s="58">
        <f>IF(C30="CC",5,0)+IF(D30="CC",3,0)+IF(E30="CC",1,0)+IF(C30="tie",4,0)+IF(E30="tie",2,0)</f>
        <v>6</v>
      </c>
    </row>
    <row r="29" spans="1:7" ht="18" x14ac:dyDescent="0.4">
      <c r="A29" s="70" t="s">
        <v>22</v>
      </c>
      <c r="B29" s="71" t="s">
        <v>10</v>
      </c>
      <c r="C29" s="72" t="s">
        <v>160</v>
      </c>
      <c r="D29" s="72" t="s">
        <v>162</v>
      </c>
      <c r="E29" s="72" t="s">
        <v>163</v>
      </c>
      <c r="F29" s="82"/>
      <c r="G29" s="82"/>
    </row>
    <row r="30" spans="1:7" ht="18" thickBot="1" x14ac:dyDescent="0.4">
      <c r="A30" s="83"/>
      <c r="B30" s="77" t="s">
        <v>11</v>
      </c>
      <c r="C30" s="57" t="s">
        <v>52</v>
      </c>
      <c r="D30" s="57" t="s">
        <v>7</v>
      </c>
      <c r="E30" s="57" t="s">
        <v>52</v>
      </c>
      <c r="F30" s="85">
        <f>F27+F28</f>
        <v>39</v>
      </c>
      <c r="G30" s="85">
        <f>G27+G28</f>
        <v>34</v>
      </c>
    </row>
    <row r="31" spans="1:7" ht="18" thickTop="1" x14ac:dyDescent="0.35">
      <c r="A31" s="54"/>
      <c r="B31" s="67" t="s">
        <v>14</v>
      </c>
      <c r="C31" s="81" t="s">
        <v>174</v>
      </c>
      <c r="D31" s="81" t="s">
        <v>176</v>
      </c>
      <c r="E31" s="81" t="s">
        <v>178</v>
      </c>
      <c r="F31" s="58">
        <f>IF(C33="Eph",5,0)+IF(D33="Eph",3,0)+IF(E33="Eph",1,0)+IF(C33="Tie",4,0)+IF(E33="Tie",2,0)</f>
        <v>8</v>
      </c>
      <c r="G31" s="58">
        <f>IF(C33="CC",5,0)+IF(D33="CC",3,0)+IF(E33="CC",1,0)+IF(C33="tie",4,0)+IF(E33="tie",2,0)</f>
        <v>1</v>
      </c>
    </row>
    <row r="32" spans="1:7" ht="18" x14ac:dyDescent="0.4">
      <c r="A32" s="70" t="s">
        <v>23</v>
      </c>
      <c r="B32" s="71" t="s">
        <v>10</v>
      </c>
      <c r="C32" s="72" t="s">
        <v>175</v>
      </c>
      <c r="D32" s="72" t="s">
        <v>177</v>
      </c>
      <c r="E32" s="72" t="s">
        <v>179</v>
      </c>
      <c r="F32" s="82"/>
      <c r="G32" s="82"/>
    </row>
    <row r="33" spans="1:10" ht="18" thickBot="1" x14ac:dyDescent="0.4">
      <c r="A33" s="83"/>
      <c r="B33" s="77" t="s">
        <v>11</v>
      </c>
      <c r="C33" s="57" t="s">
        <v>7</v>
      </c>
      <c r="D33" s="57" t="s">
        <v>7</v>
      </c>
      <c r="E33" s="57" t="s">
        <v>52</v>
      </c>
      <c r="F33" s="85">
        <f>F30+F31</f>
        <v>47</v>
      </c>
      <c r="G33" s="85">
        <f>G30+G31</f>
        <v>35</v>
      </c>
    </row>
    <row r="34" spans="1:10" ht="18" thickTop="1" x14ac:dyDescent="0.35">
      <c r="A34" s="54"/>
      <c r="B34" s="67" t="s">
        <v>8</v>
      </c>
      <c r="C34" s="68" t="s">
        <v>188</v>
      </c>
      <c r="D34" s="90"/>
      <c r="E34" s="90"/>
      <c r="F34" s="58">
        <f>IF(C36="Eph",5,0)+IF(D36="Eph",3,0)+IF(E36="Eph",1,0)+IF(C36="tie",4,0)</f>
        <v>5</v>
      </c>
      <c r="G34" s="91">
        <f>IF(C36="CC",5,0)+IF(D36="CC",3,0)+IF(E36="CC",1,0)+IF(C36="tie",4,0)</f>
        <v>0</v>
      </c>
    </row>
    <row r="35" spans="1:10" ht="18" x14ac:dyDescent="0.4">
      <c r="A35" s="70" t="s">
        <v>24</v>
      </c>
      <c r="B35" s="71" t="s">
        <v>10</v>
      </c>
      <c r="C35" s="72" t="s">
        <v>189</v>
      </c>
      <c r="D35" s="92"/>
      <c r="E35" s="92"/>
      <c r="F35" s="93"/>
      <c r="G35" s="82"/>
    </row>
    <row r="36" spans="1:10" ht="18" thickBot="1" x14ac:dyDescent="0.4">
      <c r="A36" s="83"/>
      <c r="B36" s="77" t="s">
        <v>11</v>
      </c>
      <c r="C36" s="57" t="s">
        <v>7</v>
      </c>
      <c r="D36" s="84"/>
      <c r="E36" s="84"/>
      <c r="F36" s="85">
        <f>F33+F34</f>
        <v>52</v>
      </c>
      <c r="G36" s="85">
        <f>G33+G34</f>
        <v>35</v>
      </c>
    </row>
    <row r="37" spans="1:10" ht="18" thickTop="1" x14ac:dyDescent="0.35">
      <c r="A37" s="54"/>
      <c r="B37" s="67" t="s">
        <v>14</v>
      </c>
      <c r="C37" s="81" t="s">
        <v>64</v>
      </c>
      <c r="D37" s="81" t="s">
        <v>112</v>
      </c>
      <c r="E37" s="81" t="s">
        <v>114</v>
      </c>
      <c r="F37" s="58">
        <f>IF(C39="Eph",5,0)+IF(D39="Eph",3,0)+IF(E39="Eph",1,0)+IF(C39="Tie",4,0)+IF(E39="Tie",2,0)</f>
        <v>3</v>
      </c>
      <c r="G37" s="58">
        <f>IF(C39="CC",5,0)+IF(D39="CC",3,0)+IF(E39="CC",1,0)+IF(C39="tie",4,0)+IF(E39="tie",2,0)</f>
        <v>6</v>
      </c>
    </row>
    <row r="38" spans="1:10" ht="18" x14ac:dyDescent="0.4">
      <c r="A38" s="70" t="s">
        <v>25</v>
      </c>
      <c r="B38" s="71" t="s">
        <v>26</v>
      </c>
      <c r="C38" s="72" t="s">
        <v>111</v>
      </c>
      <c r="D38" s="72" t="s">
        <v>113</v>
      </c>
      <c r="E38" s="72" t="s">
        <v>115</v>
      </c>
      <c r="F38" s="82"/>
      <c r="G38" s="82"/>
    </row>
    <row r="39" spans="1:10" ht="18" thickBot="1" x14ac:dyDescent="0.4">
      <c r="A39" s="83"/>
      <c r="B39" s="77" t="s">
        <v>11</v>
      </c>
      <c r="C39" s="57" t="s">
        <v>52</v>
      </c>
      <c r="D39" s="57" t="s">
        <v>7</v>
      </c>
      <c r="E39" s="57" t="s">
        <v>52</v>
      </c>
      <c r="F39" s="85">
        <f>F36+F37</f>
        <v>55</v>
      </c>
      <c r="G39" s="85">
        <f>G36+G37</f>
        <v>41</v>
      </c>
      <c r="J39" s="94" t="s">
        <v>12</v>
      </c>
    </row>
    <row r="40" spans="1:10" ht="18" thickTop="1" x14ac:dyDescent="0.35">
      <c r="A40" s="54"/>
      <c r="B40" s="67" t="s">
        <v>14</v>
      </c>
      <c r="C40" s="81" t="s">
        <v>193</v>
      </c>
      <c r="D40" s="81" t="s">
        <v>156</v>
      </c>
      <c r="E40" s="81" t="s">
        <v>154</v>
      </c>
      <c r="F40" s="58">
        <f>IF(C42="Eph",5,0)+IF(D42="Eph",3,0)+IF(E42="Eph",1,0)+IF(C42="Tie",4,0)+IF(E42="Tie",2,0)</f>
        <v>4</v>
      </c>
      <c r="G40" s="58">
        <f>IF(C42="CC",5,0)+IF(D42="CC",3,0)+IF(E42="CC",1,0)+IF(C42="tie",4,0)+IF(E42="tie",2,0)</f>
        <v>5</v>
      </c>
      <c r="J40" s="95" t="s">
        <v>7</v>
      </c>
    </row>
    <row r="41" spans="1:10" ht="18" x14ac:dyDescent="0.4">
      <c r="A41" s="70" t="s">
        <v>27</v>
      </c>
      <c r="B41" s="71" t="s">
        <v>28</v>
      </c>
      <c r="C41" s="72" t="s">
        <v>194</v>
      </c>
      <c r="D41" s="72" t="s">
        <v>195</v>
      </c>
      <c r="E41" s="72" t="s">
        <v>196</v>
      </c>
      <c r="F41" s="82"/>
      <c r="G41" s="82"/>
      <c r="J41" s="95" t="s">
        <v>52</v>
      </c>
    </row>
    <row r="42" spans="1:10" ht="18" thickBot="1" x14ac:dyDescent="0.4">
      <c r="A42" s="83"/>
      <c r="B42" s="77" t="s">
        <v>11</v>
      </c>
      <c r="C42" s="57" t="s">
        <v>52</v>
      </c>
      <c r="D42" s="57" t="s">
        <v>7</v>
      </c>
      <c r="E42" s="57" t="s">
        <v>7</v>
      </c>
      <c r="F42" s="85">
        <f>F39+F40</f>
        <v>59</v>
      </c>
      <c r="G42" s="85">
        <f>G39+G40</f>
        <v>46</v>
      </c>
      <c r="J42" s="95" t="s">
        <v>29</v>
      </c>
    </row>
    <row r="43" spans="1:10" ht="18" thickTop="1" x14ac:dyDescent="0.35">
      <c r="A43" s="54"/>
      <c r="B43" s="67" t="s">
        <v>14</v>
      </c>
      <c r="C43" s="81" t="s">
        <v>154</v>
      </c>
      <c r="D43" s="81" t="s">
        <v>156</v>
      </c>
      <c r="E43" s="81" t="s">
        <v>158</v>
      </c>
      <c r="F43" s="58">
        <f>IF(C45="Eph",5,0)+IF(D45="Eph",3,0)+IF(E45="Eph",1,0)+IF(C45="Tie",4,0)+IF(E45="Tie",2,0)</f>
        <v>9</v>
      </c>
      <c r="G43" s="58">
        <f>IF(C45="CC",5,0)+IF(D45="CC",3,0)+IF(E45="CC",1,0)+IF(C45="tie",4,0)+IF(E45="tie",2,0)</f>
        <v>0</v>
      </c>
    </row>
    <row r="44" spans="1:10" ht="18" x14ac:dyDescent="0.4">
      <c r="A44" s="70" t="s">
        <v>30</v>
      </c>
      <c r="B44" s="71" t="s">
        <v>28</v>
      </c>
      <c r="C44" s="72" t="s">
        <v>155</v>
      </c>
      <c r="D44" s="72" t="s">
        <v>157</v>
      </c>
      <c r="E44" s="72" t="s">
        <v>159</v>
      </c>
      <c r="F44" s="82"/>
      <c r="G44" s="82"/>
    </row>
    <row r="45" spans="1:10" ht="18" thickBot="1" x14ac:dyDescent="0.4">
      <c r="A45" s="83"/>
      <c r="B45" s="77" t="s">
        <v>11</v>
      </c>
      <c r="C45" s="57" t="s">
        <v>7</v>
      </c>
      <c r="D45" s="57" t="s">
        <v>7</v>
      </c>
      <c r="E45" s="57" t="s">
        <v>7</v>
      </c>
      <c r="F45" s="85">
        <f>F42+F43</f>
        <v>68</v>
      </c>
      <c r="G45" s="85">
        <f>G42+G43</f>
        <v>46</v>
      </c>
    </row>
    <row r="46" spans="1:10" ht="19" thickTop="1" thickBot="1" x14ac:dyDescent="0.4">
      <c r="B46" s="96"/>
      <c r="C46" s="97"/>
      <c r="D46" s="98"/>
      <c r="E46" s="99"/>
      <c r="F46" s="126" t="s">
        <v>2</v>
      </c>
      <c r="G46" s="126"/>
    </row>
    <row r="47" spans="1:10" ht="18" thickBot="1" x14ac:dyDescent="0.4">
      <c r="A47" s="100" t="s">
        <v>3</v>
      </c>
      <c r="B47" s="101"/>
      <c r="C47" s="102" t="s">
        <v>4</v>
      </c>
      <c r="D47" s="103" t="s">
        <v>5</v>
      </c>
      <c r="E47" s="103" t="s">
        <v>6</v>
      </c>
      <c r="F47" s="104" t="s">
        <v>7</v>
      </c>
      <c r="G47" s="105" t="s">
        <v>52</v>
      </c>
    </row>
    <row r="48" spans="1:10" ht="18" thickTop="1" x14ac:dyDescent="0.35">
      <c r="A48" s="54"/>
      <c r="B48" s="67" t="s">
        <v>14</v>
      </c>
      <c r="C48" s="81" t="s">
        <v>78</v>
      </c>
      <c r="D48" s="81" t="s">
        <v>58</v>
      </c>
      <c r="E48" s="81" t="s">
        <v>173</v>
      </c>
      <c r="F48" s="58">
        <f>IF(C50="Eph",5,0)+IF(D50="Eph",3,0)+IF(E50="Eph",1,0)+IF(C50="Tie",4,0)+IF(E50="Tie",2,0)</f>
        <v>8</v>
      </c>
      <c r="G48" s="58">
        <f>IF(C50="CC",5,0)+IF(D50="CC",3,0)+IF(E50="CC",1,0)+IF(C50="tie",4,0)+IF(E50="tie",2,0)</f>
        <v>1</v>
      </c>
    </row>
    <row r="49" spans="1:7" ht="18" x14ac:dyDescent="0.4">
      <c r="A49" s="70" t="s">
        <v>31</v>
      </c>
      <c r="B49" s="71" t="s">
        <v>26</v>
      </c>
      <c r="C49" s="72" t="s">
        <v>172</v>
      </c>
      <c r="D49" s="72" t="s">
        <v>184</v>
      </c>
      <c r="E49" s="72" t="s">
        <v>184</v>
      </c>
      <c r="F49" s="82"/>
      <c r="G49" s="82"/>
    </row>
    <row r="50" spans="1:7" ht="18" thickBot="1" x14ac:dyDescent="0.4">
      <c r="A50" s="83"/>
      <c r="B50" s="77" t="s">
        <v>11</v>
      </c>
      <c r="C50" s="57" t="s">
        <v>7</v>
      </c>
      <c r="D50" s="57" t="s">
        <v>7</v>
      </c>
      <c r="E50" s="57" t="s">
        <v>52</v>
      </c>
      <c r="F50" s="85">
        <f>F45+F48</f>
        <v>76</v>
      </c>
      <c r="G50" s="85">
        <f>G45+G48</f>
        <v>47</v>
      </c>
    </row>
    <row r="51" spans="1:7" ht="18" thickTop="1" x14ac:dyDescent="0.35">
      <c r="A51" s="54"/>
      <c r="B51" s="67" t="s">
        <v>14</v>
      </c>
      <c r="C51" s="81" t="s">
        <v>64</v>
      </c>
      <c r="D51" s="81" t="s">
        <v>66</v>
      </c>
      <c r="E51" s="81" t="s">
        <v>68</v>
      </c>
      <c r="F51" s="58">
        <f>IF(C53="Eph",5,0)+IF(D53="Eph",3,0)+IF(E53="Eph",1,0)+IF(C53="Tie",4,0)+IF(E53="Tie",2,0)</f>
        <v>3</v>
      </c>
      <c r="G51" s="58">
        <f>IF(C53="CC",5,0)+IF(D53="CC",3,0)+IF(E53="CC",1,0)+IF(C53="tie",4,0)+IF(E53="tie",2,0)</f>
        <v>6</v>
      </c>
    </row>
    <row r="52" spans="1:7" ht="18" x14ac:dyDescent="0.4">
      <c r="A52" s="70" t="s">
        <v>32</v>
      </c>
      <c r="B52" s="71" t="s">
        <v>28</v>
      </c>
      <c r="C52" s="72" t="s">
        <v>65</v>
      </c>
      <c r="D52" s="72" t="s">
        <v>67</v>
      </c>
      <c r="E52" s="72" t="s">
        <v>69</v>
      </c>
      <c r="F52" s="82"/>
      <c r="G52" s="82"/>
    </row>
    <row r="53" spans="1:7" ht="18" thickBot="1" x14ac:dyDescent="0.4">
      <c r="A53" s="83"/>
      <c r="B53" s="77" t="s">
        <v>11</v>
      </c>
      <c r="C53" s="57" t="s">
        <v>52</v>
      </c>
      <c r="D53" s="57" t="s">
        <v>7</v>
      </c>
      <c r="E53" s="57" t="s">
        <v>52</v>
      </c>
      <c r="F53" s="85">
        <f>F50+F51</f>
        <v>79</v>
      </c>
      <c r="G53" s="85">
        <f>G50+G51</f>
        <v>53</v>
      </c>
    </row>
    <row r="54" spans="1:7" ht="18" thickTop="1" x14ac:dyDescent="0.35">
      <c r="A54" s="54"/>
      <c r="B54" s="67" t="s">
        <v>14</v>
      </c>
      <c r="C54" s="81" t="s">
        <v>123</v>
      </c>
      <c r="D54" s="81" t="s">
        <v>185</v>
      </c>
      <c r="E54" s="81" t="s">
        <v>117</v>
      </c>
      <c r="F54" s="58">
        <f>IF(C56="Eph",5,0)+IF(D56="Eph",3,0)+IF(E56="Eph",1,0)+IF(C56="Tie",4,0)+IF(E56="Tie",2,0)</f>
        <v>5</v>
      </c>
      <c r="G54" s="58">
        <f>IF(C56="CC",5,0)+IF(D56="CC",3,0)+IF(E56="CC",1,0)+IF(C56="tie",4,0)+IF(E56="tie",2,0)</f>
        <v>4</v>
      </c>
    </row>
    <row r="55" spans="1:7" ht="18" x14ac:dyDescent="0.4">
      <c r="A55" s="70" t="s">
        <v>33</v>
      </c>
      <c r="B55" s="71" t="s">
        <v>28</v>
      </c>
      <c r="C55" s="72" t="s">
        <v>211</v>
      </c>
      <c r="D55" s="72" t="s">
        <v>186</v>
      </c>
      <c r="E55" s="72" t="s">
        <v>187</v>
      </c>
      <c r="F55" s="82"/>
      <c r="G55" s="82"/>
    </row>
    <row r="56" spans="1:7" ht="18" thickBot="1" x14ac:dyDescent="0.4">
      <c r="A56" s="83"/>
      <c r="B56" s="77" t="s">
        <v>11</v>
      </c>
      <c r="C56" s="57" t="s">
        <v>7</v>
      </c>
      <c r="D56" s="57" t="s">
        <v>52</v>
      </c>
      <c r="E56" s="57" t="s">
        <v>52</v>
      </c>
      <c r="F56" s="85">
        <f>F53+F54</f>
        <v>84</v>
      </c>
      <c r="G56" s="85">
        <f>G53+G54</f>
        <v>57</v>
      </c>
    </row>
    <row r="57" spans="1:7" ht="18" thickTop="1" x14ac:dyDescent="0.35">
      <c r="A57" s="54"/>
      <c r="B57" s="67" t="s">
        <v>14</v>
      </c>
      <c r="C57" s="81" t="s">
        <v>123</v>
      </c>
      <c r="D57" s="81" t="s">
        <v>125</v>
      </c>
      <c r="E57" s="81" t="s">
        <v>117</v>
      </c>
      <c r="F57" s="58">
        <f>IF(C59="Eph",5,0)+IF(D59="Eph",3,0)+IF(E59="Eph",1,0)+IF(C59="Tie",4,0)+IF(E59="Tie",2,0)</f>
        <v>5</v>
      </c>
      <c r="G57" s="58">
        <f>IF(C59="CC",5,0)+IF(D59="CC",3,0)+IF(E59="CC",1,0)+IF(C59="tie",4,0)+IF(E59="tie",2,0)</f>
        <v>4</v>
      </c>
    </row>
    <row r="58" spans="1:7" ht="18" x14ac:dyDescent="0.4">
      <c r="A58" s="70" t="s">
        <v>34</v>
      </c>
      <c r="B58" s="71" t="s">
        <v>28</v>
      </c>
      <c r="C58" s="72" t="s">
        <v>124</v>
      </c>
      <c r="D58" s="72" t="s">
        <v>126</v>
      </c>
      <c r="E58" s="72" t="s">
        <v>127</v>
      </c>
      <c r="F58" s="82"/>
      <c r="G58" s="82"/>
    </row>
    <row r="59" spans="1:7" ht="18" thickBot="1" x14ac:dyDescent="0.4">
      <c r="A59" s="83"/>
      <c r="B59" s="77" t="s">
        <v>11</v>
      </c>
      <c r="C59" s="57" t="s">
        <v>7</v>
      </c>
      <c r="D59" s="57" t="s">
        <v>52</v>
      </c>
      <c r="E59" s="57" t="s">
        <v>52</v>
      </c>
      <c r="F59" s="85">
        <f>F56+F57</f>
        <v>89</v>
      </c>
      <c r="G59" s="85">
        <f>G56+G57</f>
        <v>61</v>
      </c>
    </row>
    <row r="60" spans="1:7" ht="15" customHeight="1" thickTop="1" x14ac:dyDescent="0.35">
      <c r="A60" s="127" t="s">
        <v>35</v>
      </c>
      <c r="B60" s="129" t="s">
        <v>204</v>
      </c>
      <c r="C60" s="129"/>
      <c r="D60" s="86" t="s">
        <v>36</v>
      </c>
      <c r="E60" s="131" t="s">
        <v>37</v>
      </c>
      <c r="F60" s="133">
        <f>F4+F7+F10+F13+F16+F19+F22+F25+F28+F31+F34+F37+F40+F43+F48+F51+F54+F57</f>
        <v>89</v>
      </c>
      <c r="G60" s="133">
        <f>G4+G7+G10+G13+G16+G19+G22+G25+G28+G31+G34+G37+G40+G43+G48+G51+G54+G57</f>
        <v>61</v>
      </c>
    </row>
    <row r="61" spans="1:7" ht="15" customHeight="1" thickBot="1" x14ac:dyDescent="0.4">
      <c r="A61" s="128"/>
      <c r="B61" s="130"/>
      <c r="C61" s="130"/>
      <c r="D61" s="106" t="s">
        <v>209</v>
      </c>
      <c r="E61" s="132"/>
      <c r="F61" s="134"/>
      <c r="G61" s="134"/>
    </row>
    <row r="62" spans="1:7" x14ac:dyDescent="0.35">
      <c r="F62" s="97" t="s">
        <v>7</v>
      </c>
      <c r="G62" s="97" t="s">
        <v>52</v>
      </c>
    </row>
    <row r="66" spans="2:5" x14ac:dyDescent="0.35">
      <c r="B66" s="107" t="s">
        <v>38</v>
      </c>
      <c r="C66" s="122" t="s">
        <v>39</v>
      </c>
      <c r="D66" s="122"/>
      <c r="E66" s="122"/>
    </row>
    <row r="67" spans="2:5" ht="18" thickBot="1" x14ac:dyDescent="0.4">
      <c r="B67" s="108" t="s">
        <v>40</v>
      </c>
      <c r="C67" s="57" t="s">
        <v>41</v>
      </c>
      <c r="D67" s="57" t="s">
        <v>42</v>
      </c>
      <c r="E67" s="57" t="s">
        <v>52</v>
      </c>
    </row>
    <row r="68" spans="2:5" ht="18" thickTop="1" x14ac:dyDescent="0.35">
      <c r="B68" s="54">
        <v>11</v>
      </c>
      <c r="C68" s="54" t="s">
        <v>43</v>
      </c>
      <c r="D68" s="54">
        <f>SUM(F4,F7,F10,F13,F16,F19,F22,F25,F28,F31,F34)</f>
        <v>52</v>
      </c>
      <c r="E68" s="54">
        <f>SUM(G4,G7,G10,G13,G16,G19,G22,G25,G28,G31,G34)</f>
        <v>35</v>
      </c>
    </row>
    <row r="69" spans="2:5" x14ac:dyDescent="0.35">
      <c r="B69" s="55">
        <v>7</v>
      </c>
      <c r="C69" s="55" t="s">
        <v>44</v>
      </c>
      <c r="D69" s="55">
        <f>SUM(F37,F40,F43,F48,F51,F54,F57)</f>
        <v>37</v>
      </c>
      <c r="E69" s="55">
        <f>SUM(G37,G40,G43,G48,G51,G54,G57)</f>
        <v>26</v>
      </c>
    </row>
    <row r="70" spans="2:5" x14ac:dyDescent="0.35">
      <c r="B70" s="55">
        <v>5</v>
      </c>
      <c r="C70" s="55" t="s">
        <v>45</v>
      </c>
      <c r="D70" s="55">
        <f>SUM(F10,F19,F28,F34,F16)</f>
        <v>19</v>
      </c>
      <c r="E70" s="55">
        <f>SUM(G10,G19,G28,G34,G16)</f>
        <v>18</v>
      </c>
    </row>
    <row r="71" spans="2:5" x14ac:dyDescent="0.35">
      <c r="B71" s="55">
        <v>3</v>
      </c>
      <c r="C71" s="55" t="s">
        <v>28</v>
      </c>
      <c r="D71" s="55">
        <f>SUM(F4,F25,F13,F31)</f>
        <v>21</v>
      </c>
      <c r="E71" s="55">
        <f>SUM(G4,G25,G13,G31)</f>
        <v>11</v>
      </c>
    </row>
    <row r="72" spans="2:5" x14ac:dyDescent="0.35">
      <c r="B72" s="55">
        <v>3</v>
      </c>
      <c r="C72" s="55" t="s">
        <v>46</v>
      </c>
      <c r="D72" s="55">
        <f>SUM(F4,F16,F34)</f>
        <v>10</v>
      </c>
      <c r="E72" s="55">
        <f>SUM(G4,G16,G34)</f>
        <v>5</v>
      </c>
    </row>
    <row r="73" spans="2:5" x14ac:dyDescent="0.35">
      <c r="B73" s="55">
        <v>4</v>
      </c>
      <c r="C73" s="55" t="s">
        <v>47</v>
      </c>
      <c r="D73" s="55">
        <f>SUM(F37,F40,F43,F48)</f>
        <v>24</v>
      </c>
      <c r="E73" s="55">
        <f>SUM(G37,G40,G43,G48)</f>
        <v>12</v>
      </c>
    </row>
    <row r="74" spans="2:5" x14ac:dyDescent="0.35">
      <c r="B74" s="55">
        <v>3</v>
      </c>
      <c r="C74" s="55" t="s">
        <v>48</v>
      </c>
      <c r="D74" s="55">
        <f>SUM(F51,F54,F57)</f>
        <v>13</v>
      </c>
      <c r="E74" s="55">
        <f>SUM(G51,G54,G57)</f>
        <v>14</v>
      </c>
    </row>
  </sheetData>
  <sheetProtection selectLockedCells="1"/>
  <mergeCells count="10">
    <mergeCell ref="C66:E66"/>
    <mergeCell ref="A1:G1"/>
    <mergeCell ref="C2:D2"/>
    <mergeCell ref="F2:G2"/>
    <mergeCell ref="F46:G46"/>
    <mergeCell ref="A60:A61"/>
    <mergeCell ref="B60:C61"/>
    <mergeCell ref="E60:E61"/>
    <mergeCell ref="F60:F61"/>
    <mergeCell ref="G60:G61"/>
  </mergeCells>
  <dataValidations count="3">
    <dataValidation type="list" allowBlank="1" showInputMessage="1" showErrorMessage="1" error="Choose from the drop down items" sqref="C9:E9 C12:E12 C15:E15 C18 C21:E21 C24:E24 C27:E27 C30:E30 C33:E33 C36 C39:E39 C42:E42 C45:E45 C50:E50 C53:E53 C56:E56 C59:E59" xr:uid="{EDE3449C-F758-473E-B762-6AEAD85E7A89}">
      <formula1>$J$39:$J$42</formula1>
    </dataValidation>
    <dataValidation type="list" showInputMessage="1" showErrorMessage="1" error="Choose from the drop down items" sqref="C6" xr:uid="{73B1ECEE-31C6-419C-BE84-B72829647344}">
      <formula1>$J$39:$J$42</formula1>
    </dataValidation>
    <dataValidation type="list" allowBlank="1" showInputMessage="1" showErrorMessage="1" error="Choose from the drop down items" sqref="D18:E18" xr:uid="{41B44CC0-4AB3-4FA4-85F2-2A8D5A4C77FD}">
      <formula1>$J$40:$J$42</formula1>
    </dataValidation>
  </dataValidations>
  <pageMargins left="0.45" right="0.45" top="0.85" bottom="0.6" header="0.3" footer="0.3"/>
  <pageSetup scale="81" orientation="portrait" r:id="rId1"/>
  <rowBreaks count="1" manualBreakCount="1">
    <brk id="45" max="6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="Information may not be entered in this cell." xr:uid="{14DFB1DB-F9F0-43D1-8B17-BF9B9ADEC1FB}">
          <x14:formula1>
            <xm:f>Boys!#REF!</xm:f>
          </x14:formula1>
          <xm:sqref>D4:E6 D34:E36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Boys</vt:lpstr>
      <vt:lpstr>Girls</vt:lpstr>
      <vt:lpstr>Boys!Print_Area</vt:lpstr>
      <vt:lpstr>Girls!Print_Area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jrhoads</dc:creator>
  <cp:keywords/>
  <dc:description/>
  <cp:lastModifiedBy>White, Matt</cp:lastModifiedBy>
  <cp:revision/>
  <dcterms:created xsi:type="dcterms:W3CDTF">2012-03-27T14:31:38Z</dcterms:created>
  <dcterms:modified xsi:type="dcterms:W3CDTF">2026-03-31T01:13:55Z</dcterms:modified>
  <cp:category/>
  <cp:contentStatus/>
</cp:coreProperties>
</file>