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miller/Desktop/T&amp;F/2026/Meets/4 Columbia/"/>
    </mc:Choice>
  </mc:AlternateContent>
  <xr:revisionPtr revIDLastSave="0" documentId="8_{8FDBF7D2-5F8E-F041-86A0-983BA9CEEEF2}" xr6:coauthVersionLast="47" xr6:coauthVersionMax="47" xr10:uidLastSave="{00000000-0000-0000-0000-000000000000}"/>
  <bookViews>
    <workbookView xWindow="4700" yWindow="500" windowWidth="23380" windowHeight="16420" activeTab="1" xr2:uid="{00000000-000D-0000-FFFF-FFFF00000000}"/>
  </bookViews>
  <sheets>
    <sheet name="Girls Meet" sheetId="7" r:id="rId1"/>
    <sheet name="Boys Meet" sheetId="8" r:id="rId2"/>
  </sheets>
  <definedNames>
    <definedName name="_xlnm.Print_Area" localSheetId="1">'Boys Meet'!$A$1:$J$65</definedName>
    <definedName name="_xlnm.Print_Area" localSheetId="0">'Girls Meet'!$A$1:$J$66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8" l="1"/>
  <c r="H63" i="8"/>
  <c r="H63" i="7"/>
  <c r="F63" i="7"/>
  <c r="O56" i="8"/>
  <c r="P56" i="8"/>
  <c r="O57" i="8"/>
  <c r="P57" i="8"/>
  <c r="O58" i="8"/>
  <c r="P58" i="8"/>
  <c r="O59" i="8"/>
  <c r="P59" i="8"/>
  <c r="O60" i="8"/>
  <c r="P60" i="8"/>
  <c r="O61" i="8"/>
  <c r="P61" i="8"/>
  <c r="O62" i="8"/>
  <c r="P62" i="8"/>
  <c r="O63" i="8"/>
  <c r="P63" i="8"/>
  <c r="M56" i="7"/>
  <c r="N56" i="7"/>
  <c r="M57" i="7"/>
  <c r="N57" i="7"/>
  <c r="M58" i="7"/>
  <c r="N58" i="7"/>
  <c r="M59" i="7"/>
  <c r="N59" i="7"/>
  <c r="M60" i="7"/>
  <c r="N60" i="7"/>
  <c r="M61" i="7"/>
  <c r="N61" i="7"/>
  <c r="M62" i="7"/>
  <c r="N62" i="7"/>
  <c r="M63" i="7"/>
  <c r="N63" i="7"/>
  <c r="F64" i="7" l="1"/>
  <c r="F64" i="8"/>
</calcChain>
</file>

<file path=xl/sharedStrings.xml><?xml version="1.0" encoding="utf-8"?>
<sst xmlns="http://schemas.openxmlformats.org/spreadsheetml/2006/main" count="402" uniqueCount="178">
  <si>
    <t>Discus</t>
  </si>
  <si>
    <t>Date:</t>
  </si>
  <si>
    <t>Final Score</t>
  </si>
  <si>
    <t xml:space="preserve">Meet Official:  </t>
  </si>
  <si>
    <t>total score</t>
  </si>
  <si>
    <t>Track</t>
  </si>
  <si>
    <t>Field</t>
  </si>
  <si>
    <t>Distance</t>
  </si>
  <si>
    <t>Throws</t>
  </si>
  <si>
    <t>Jumps</t>
  </si>
  <si>
    <t>Event Analysis</t>
  </si>
  <si>
    <t>Sprints</t>
  </si>
  <si>
    <t>Relays</t>
  </si>
  <si>
    <t>ELCO</t>
  </si>
  <si>
    <t>Guest</t>
  </si>
  <si>
    <t>Relay Names</t>
  </si>
  <si>
    <t>Name</t>
  </si>
  <si>
    <t>Time / Distance</t>
  </si>
  <si>
    <t>Girls  Meet</t>
  </si>
  <si>
    <t>Track &amp; Field Score Sheet</t>
  </si>
  <si>
    <t>Tie</t>
  </si>
  <si>
    <t>Place</t>
  </si>
  <si>
    <t>First</t>
  </si>
  <si>
    <t>Second</t>
  </si>
  <si>
    <t>Third</t>
  </si>
  <si>
    <t>Boys  Meet</t>
  </si>
  <si>
    <t>Eastern Lebanon County</t>
  </si>
  <si>
    <t>Total score</t>
  </si>
  <si>
    <t>Score</t>
  </si>
  <si>
    <t>Event</t>
  </si>
  <si>
    <t>Home:</t>
  </si>
  <si>
    <t>Guest:</t>
  </si>
  <si>
    <t>110 Hurdles</t>
  </si>
  <si>
    <t>4 X 800m Relay</t>
  </si>
  <si>
    <t>100m Dash</t>
  </si>
  <si>
    <t>1600m Run</t>
  </si>
  <si>
    <t>400m Dash</t>
  </si>
  <si>
    <t>4 X 100m Relay</t>
  </si>
  <si>
    <t>300 Hurdles</t>
  </si>
  <si>
    <t>800m Run</t>
  </si>
  <si>
    <t>200m Dash</t>
  </si>
  <si>
    <t>3200m Run</t>
  </si>
  <si>
    <t>4 X 400m Relay</t>
  </si>
  <si>
    <t>Long Jump</t>
  </si>
  <si>
    <t>Triple Jump</t>
  </si>
  <si>
    <t>High Jump</t>
  </si>
  <si>
    <t>Pole Vault</t>
  </si>
  <si>
    <t>Javelin</t>
  </si>
  <si>
    <t>Shot Put</t>
  </si>
  <si>
    <t>100 Hurdles</t>
  </si>
  <si>
    <t>Col.</t>
  </si>
  <si>
    <t>Columbia</t>
  </si>
  <si>
    <t>Kayla Edris</t>
  </si>
  <si>
    <t>Riley Keener</t>
  </si>
  <si>
    <t>7'0</t>
  </si>
  <si>
    <t>6'6</t>
  </si>
  <si>
    <t>Paityn Newswanger</t>
  </si>
  <si>
    <t>Izzy Klick</t>
  </si>
  <si>
    <t>Anna Leman</t>
  </si>
  <si>
    <t>2 49</t>
  </si>
  <si>
    <t>3 06</t>
  </si>
  <si>
    <t>3 10</t>
  </si>
  <si>
    <t>Amnesty Welsch</t>
  </si>
  <si>
    <t>Ava Stewart</t>
  </si>
  <si>
    <t>Makenzie</t>
  </si>
  <si>
    <t>Keirra Sholl</t>
  </si>
  <si>
    <t>Seyitan Adewala</t>
  </si>
  <si>
    <t>Kenzi Gery</t>
  </si>
  <si>
    <t>33'3</t>
  </si>
  <si>
    <t>31'.05</t>
  </si>
  <si>
    <t>28'9.75</t>
  </si>
  <si>
    <t xml:space="preserve">Adawele </t>
  </si>
  <si>
    <t>Sholl</t>
  </si>
  <si>
    <t>Stewart</t>
  </si>
  <si>
    <t>15'2.5</t>
  </si>
  <si>
    <t>15'0</t>
  </si>
  <si>
    <t>14'8</t>
  </si>
  <si>
    <t>Bre Etherson</t>
  </si>
  <si>
    <t>Addi Mays</t>
  </si>
  <si>
    <t>Bowers</t>
  </si>
  <si>
    <t>Alexa Shanaman</t>
  </si>
  <si>
    <t>Ava Seifert</t>
  </si>
  <si>
    <t>Claire Jacoby</t>
  </si>
  <si>
    <t>92'6</t>
  </si>
  <si>
    <t>84'11</t>
  </si>
  <si>
    <t>78'1</t>
  </si>
  <si>
    <t>Seyitan Adewale</t>
  </si>
  <si>
    <t>4'10</t>
  </si>
  <si>
    <t>4'4</t>
  </si>
  <si>
    <t>3'10</t>
  </si>
  <si>
    <t>Maddie Nelson</t>
  </si>
  <si>
    <t>Cali</t>
  </si>
  <si>
    <t>Winters</t>
  </si>
  <si>
    <t>6 23</t>
  </si>
  <si>
    <t>6 45</t>
  </si>
  <si>
    <t>6 49</t>
  </si>
  <si>
    <t>Abby Nelson</t>
  </si>
  <si>
    <t>1 08</t>
  </si>
  <si>
    <t>Jayla Alecea</t>
  </si>
  <si>
    <t>1 12</t>
  </si>
  <si>
    <t>Kenzie Eckhart</t>
  </si>
  <si>
    <t>Julia Wenger</t>
  </si>
  <si>
    <t>Ashley Zimmerman</t>
  </si>
  <si>
    <t>30'6</t>
  </si>
  <si>
    <t>27'5.5</t>
  </si>
  <si>
    <t>26'4</t>
  </si>
  <si>
    <t>13 10</t>
  </si>
  <si>
    <t>Kareen Nichols</t>
  </si>
  <si>
    <t>Jackdiel Reyes</t>
  </si>
  <si>
    <t>Angel Fernandez</t>
  </si>
  <si>
    <t>5'10</t>
  </si>
  <si>
    <t>5'4</t>
  </si>
  <si>
    <t>4 59</t>
  </si>
  <si>
    <t>Jacob Kuhne</t>
  </si>
  <si>
    <t>Kareem Nichols</t>
  </si>
  <si>
    <t>Justin Ambrose</t>
  </si>
  <si>
    <t>39'3.5</t>
  </si>
  <si>
    <t>37'8.5</t>
  </si>
  <si>
    <t>36'5.5</t>
  </si>
  <si>
    <t>11 05</t>
  </si>
  <si>
    <t>Eddie Z.</t>
  </si>
  <si>
    <t>Mason Yoder</t>
  </si>
  <si>
    <t>Ellie Behney</t>
  </si>
  <si>
    <t>Kenzi Eckhart</t>
  </si>
  <si>
    <t>85'2</t>
  </si>
  <si>
    <t>71'7</t>
  </si>
  <si>
    <t>69'5</t>
  </si>
  <si>
    <t>Wyatt G.</t>
  </si>
  <si>
    <t>Debratay Hiyes</t>
  </si>
  <si>
    <t>Avery Kurtz</t>
  </si>
  <si>
    <t>Bretzius</t>
  </si>
  <si>
    <t>Sliger</t>
  </si>
  <si>
    <t>42'4</t>
  </si>
  <si>
    <t>40'8.5</t>
  </si>
  <si>
    <t>38'3</t>
  </si>
  <si>
    <t>Sam Keener</t>
  </si>
  <si>
    <t>Cru Frederick</t>
  </si>
  <si>
    <t>Eli Gass</t>
  </si>
  <si>
    <t>3 56</t>
  </si>
  <si>
    <t>12'0</t>
  </si>
  <si>
    <t>8'0</t>
  </si>
  <si>
    <t>Cole Doster</t>
  </si>
  <si>
    <t>Ethan McNair</t>
  </si>
  <si>
    <t>Owen Carmello</t>
  </si>
  <si>
    <t xml:space="preserve"> 5 10</t>
  </si>
  <si>
    <t>5 28</t>
  </si>
  <si>
    <t>5 36</t>
  </si>
  <si>
    <t>Keyon Simms</t>
  </si>
  <si>
    <t>Frederick</t>
  </si>
  <si>
    <t>David Sinyagin</t>
  </si>
  <si>
    <t>Kurtz</t>
  </si>
  <si>
    <t>Wagner</t>
  </si>
  <si>
    <t>146'1</t>
  </si>
  <si>
    <t>109'8</t>
  </si>
  <si>
    <t>102'10</t>
  </si>
  <si>
    <t>Caden Beam</t>
  </si>
  <si>
    <t>Eddie Z</t>
  </si>
  <si>
    <t>2 23</t>
  </si>
  <si>
    <t>2 28</t>
  </si>
  <si>
    <t>2 36</t>
  </si>
  <si>
    <t>Wyatt G</t>
  </si>
  <si>
    <t>Griffin Kreider</t>
  </si>
  <si>
    <t>Max Frederick</t>
  </si>
  <si>
    <t>Brady Schof</t>
  </si>
  <si>
    <t>11 41</t>
  </si>
  <si>
    <t>11 42</t>
  </si>
  <si>
    <t>11 52</t>
  </si>
  <si>
    <t>Yoder</t>
  </si>
  <si>
    <t>Keener</t>
  </si>
  <si>
    <t>Kreider</t>
  </si>
  <si>
    <t>18'6.5</t>
  </si>
  <si>
    <t>18'6</t>
  </si>
  <si>
    <t>18'3.75</t>
  </si>
  <si>
    <t>Wolfe</t>
  </si>
  <si>
    <t>Pyszka</t>
  </si>
  <si>
    <t>124'1"</t>
  </si>
  <si>
    <t>118'8"</t>
  </si>
  <si>
    <t>110'5"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</si>
</sst>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sz val="16"/>
      <name val="Brush Script MT"/>
      <family val="4"/>
    </font>
    <font>
      <sz val="8"/>
      <name val="Arial"/>
      <family val="2"/>
    </font>
    <font>
      <sz val="8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3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lightGray"/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2"/>
      </left>
      <right/>
      <top/>
      <bottom/>
      <diagonal/>
    </border>
    <border>
      <left style="thick">
        <color indexed="62"/>
      </left>
      <right/>
      <top/>
      <bottom style="thick">
        <color indexed="62"/>
      </bottom>
      <diagonal/>
    </border>
    <border>
      <left style="thin">
        <color indexed="64"/>
      </left>
      <right style="thin">
        <color indexed="62"/>
      </right>
      <top/>
      <bottom/>
      <diagonal/>
    </border>
    <border>
      <left style="thin">
        <color indexed="62"/>
      </left>
      <right style="thin">
        <color indexed="64"/>
      </right>
      <top/>
      <bottom/>
      <diagonal/>
    </border>
    <border>
      <left/>
      <right style="thin">
        <color indexed="62"/>
      </right>
      <top/>
      <bottom/>
      <diagonal/>
    </border>
    <border>
      <left style="thin">
        <color indexed="62"/>
      </left>
      <right style="thin">
        <color indexed="64"/>
      </right>
      <top style="thick">
        <color indexed="62"/>
      </top>
      <bottom/>
      <diagonal/>
    </border>
    <border>
      <left style="thin">
        <color indexed="64"/>
      </left>
      <right style="thin">
        <color indexed="62"/>
      </right>
      <top/>
      <bottom style="thick">
        <color indexed="62"/>
      </bottom>
      <diagonal/>
    </border>
    <border>
      <left style="thin">
        <color indexed="62"/>
      </left>
      <right style="thin">
        <color indexed="64"/>
      </right>
      <top/>
      <bottom style="thick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20" fontId="4" fillId="0" borderId="1" xfId="0" applyNumberFormat="1" applyFont="1" applyBorder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center"/>
    </xf>
    <xf numFmtId="0" fontId="1" fillId="0" borderId="0" xfId="0" applyFont="1"/>
    <xf numFmtId="0" fontId="5" fillId="0" borderId="0" xfId="0" applyFont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0" fillId="0" borderId="10" xfId="0" applyBorder="1"/>
    <xf numFmtId="20" fontId="4" fillId="0" borderId="11" xfId="0" applyNumberFormat="1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47" fontId="5" fillId="4" borderId="3" xfId="0" applyNumberFormat="1" applyFont="1" applyFill="1" applyBorder="1" applyAlignment="1">
      <alignment horizontal="center"/>
    </xf>
    <xf numFmtId="47" fontId="5" fillId="0" borderId="3" xfId="0" applyNumberFormat="1" applyFont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right"/>
    </xf>
    <xf numFmtId="0" fontId="8" fillId="0" borderId="3" xfId="0" applyFont="1" applyBorder="1" applyAlignment="1">
      <alignment horizontal="left"/>
    </xf>
    <xf numFmtId="0" fontId="0" fillId="5" borderId="0" xfId="0" applyFill="1"/>
    <xf numFmtId="0" fontId="0" fillId="6" borderId="0" xfId="0" applyFill="1" applyAlignment="1">
      <alignment horizontal="center"/>
    </xf>
    <xf numFmtId="0" fontId="5" fillId="6" borderId="0" xfId="0" applyFont="1" applyFill="1"/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0" fontId="8" fillId="0" borderId="12" xfId="0" applyFont="1" applyBorder="1" applyAlignment="1">
      <alignment horizontal="left"/>
    </xf>
    <xf numFmtId="0" fontId="8" fillId="0" borderId="16" xfId="0" applyFont="1" applyBorder="1" applyAlignment="1">
      <alignment horizontal="right"/>
    </xf>
    <xf numFmtId="0" fontId="0" fillId="6" borderId="0" xfId="0" applyFill="1"/>
    <xf numFmtId="0" fontId="0" fillId="6" borderId="2" xfId="0" applyFill="1" applyBorder="1"/>
    <xf numFmtId="0" fontId="5" fillId="6" borderId="3" xfId="0" applyFont="1" applyFill="1" applyBorder="1" applyAlignment="1">
      <alignment horizontal="right"/>
    </xf>
    <xf numFmtId="0" fontId="5" fillId="7" borderId="3" xfId="0" applyFont="1" applyFill="1" applyBorder="1" applyAlignment="1">
      <alignment horizontal="center"/>
    </xf>
    <xf numFmtId="0" fontId="5" fillId="7" borderId="3" xfId="0" applyFont="1" applyFill="1" applyBorder="1"/>
    <xf numFmtId="0" fontId="5" fillId="7" borderId="13" xfId="0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/>
    </xf>
    <xf numFmtId="0" fontId="5" fillId="7" borderId="17" xfId="0" applyFont="1" applyFill="1" applyBorder="1" applyAlignment="1">
      <alignment horizontal="center"/>
    </xf>
    <xf numFmtId="0" fontId="6" fillId="7" borderId="9" xfId="0" applyFont="1" applyFill="1" applyBorder="1" applyAlignment="1">
      <alignment horizontal="center"/>
    </xf>
    <xf numFmtId="0" fontId="6" fillId="7" borderId="10" xfId="0" applyFont="1" applyFill="1" applyBorder="1" applyAlignment="1">
      <alignment horizontal="center"/>
    </xf>
    <xf numFmtId="47" fontId="5" fillId="3" borderId="3" xfId="0" applyNumberFormat="1" applyFont="1" applyFill="1" applyBorder="1" applyAlignment="1">
      <alignment horizontal="center"/>
    </xf>
    <xf numFmtId="47" fontId="0" fillId="0" borderId="0" xfId="0" applyNumberFormat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6" fillId="7" borderId="15" xfId="0" applyFont="1" applyFill="1" applyBorder="1" applyAlignment="1">
      <alignment horizontal="center"/>
    </xf>
    <xf numFmtId="0" fontId="5" fillId="7" borderId="15" xfId="0" applyFont="1" applyFill="1" applyBorder="1" applyAlignment="1">
      <alignment horizontal="center"/>
    </xf>
    <xf numFmtId="16" fontId="5" fillId="0" borderId="3" xfId="0" applyNumberFormat="1" applyFont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5" fillId="7" borderId="12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16" fontId="5" fillId="0" borderId="3" xfId="0" quotePrefix="1" applyNumberFormat="1" applyFont="1" applyBorder="1" applyAlignment="1">
      <alignment horizontal="center"/>
    </xf>
    <xf numFmtId="47" fontId="0" fillId="0" borderId="0" xfId="0" quotePrefix="1" applyNumberFormat="1" applyAlignment="1">
      <alignment horizontal="center"/>
    </xf>
    <xf numFmtId="0" fontId="5" fillId="0" borderId="3" xfId="0" quotePrefix="1" applyFont="1" applyBorder="1" applyAlignment="1">
      <alignment horizontal="center"/>
    </xf>
    <xf numFmtId="47" fontId="5" fillId="0" borderId="3" xfId="0" quotePrefix="1" applyNumberFormat="1" applyFont="1" applyBorder="1" applyAlignment="1">
      <alignment horizontal="center"/>
    </xf>
    <xf numFmtId="0" fontId="0" fillId="0" borderId="0" xfId="0" quotePrefix="1" applyAlignment="1">
      <alignment horizontal="center"/>
    </xf>
    <xf numFmtId="0" fontId="0" fillId="0" borderId="3" xfId="0" quotePrefix="1" applyBorder="1" applyAlignment="1">
      <alignment horizontal="center"/>
    </xf>
    <xf numFmtId="0" fontId="5" fillId="0" borderId="13" xfId="0" quotePrefix="1" applyFont="1" applyBorder="1" applyAlignment="1">
      <alignment horizontal="center"/>
    </xf>
    <xf numFmtId="17" fontId="5" fillId="0" borderId="3" xfId="0" quotePrefix="1" applyNumberFormat="1" applyFont="1" applyBorder="1" applyAlignment="1">
      <alignment horizontal="center"/>
    </xf>
    <xf numFmtId="12" fontId="5" fillId="0" borderId="3" xfId="0" quotePrefix="1" applyNumberFormat="1" applyFont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2" fontId="2" fillId="0" borderId="28" xfId="0" applyNumberFormat="1" applyFont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14" fontId="8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4" fillId="0" borderId="18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20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5"/>
  <sheetViews>
    <sheetView topLeftCell="A47" zoomScale="153" zoomScaleNormal="153" workbookViewId="0">
      <selection activeCell="F55" sqref="F55"/>
    </sheetView>
  </sheetViews>
  <sheetFormatPr baseColWidth="10" defaultColWidth="8.83203125" defaultRowHeight="13" x14ac:dyDescent="0.15"/>
  <cols>
    <col min="1" max="1" width="1.6640625" customWidth="1"/>
    <col min="2" max="2" width="14.33203125" customWidth="1"/>
    <col min="3" max="3" width="20.6640625" customWidth="1"/>
    <col min="4" max="4" width="20.83203125" customWidth="1"/>
    <col min="5" max="5" width="21" customWidth="1"/>
    <col min="6" max="6" width="7" customWidth="1"/>
    <col min="7" max="7" width="0.1640625" hidden="1" customWidth="1"/>
    <col min="8" max="8" width="7" customWidth="1"/>
    <col min="9" max="9" width="0.1640625" hidden="1" customWidth="1"/>
    <col min="10" max="10" width="1.6640625" customWidth="1"/>
    <col min="11" max="13" width="8.83203125" customWidth="1"/>
    <col min="14" max="14" width="10.6640625" customWidth="1"/>
  </cols>
  <sheetData>
    <row r="1" spans="1:15" ht="16" x14ac:dyDescent="0.2">
      <c r="A1" s="13"/>
      <c r="B1" s="83" t="s">
        <v>19</v>
      </c>
      <c r="C1" s="83"/>
      <c r="D1" s="83"/>
      <c r="E1" s="83"/>
      <c r="F1" s="83"/>
      <c r="G1" s="83"/>
      <c r="H1" s="83"/>
      <c r="I1" s="83"/>
      <c r="J1" s="13"/>
    </row>
    <row r="2" spans="1:15" x14ac:dyDescent="0.15">
      <c r="A2" s="13"/>
      <c r="B2" s="42"/>
      <c r="C2" s="42"/>
      <c r="D2" s="42"/>
      <c r="E2" s="42"/>
      <c r="F2" s="42"/>
      <c r="G2" s="42"/>
      <c r="H2" s="42"/>
      <c r="I2" s="1"/>
      <c r="J2" s="13"/>
    </row>
    <row r="3" spans="1:15" ht="16" x14ac:dyDescent="0.2">
      <c r="A3" s="13"/>
      <c r="B3" s="84"/>
      <c r="C3" s="84"/>
      <c r="D3" s="25" t="s">
        <v>18</v>
      </c>
      <c r="E3" s="15"/>
      <c r="F3" s="15"/>
      <c r="G3" s="15"/>
      <c r="H3" s="15"/>
      <c r="I3" s="15"/>
      <c r="J3" s="13"/>
    </row>
    <row r="4" spans="1:15" x14ac:dyDescent="0.15">
      <c r="A4" s="14"/>
      <c r="B4" s="39" t="s">
        <v>30</v>
      </c>
      <c r="C4" s="40" t="s">
        <v>26</v>
      </c>
      <c r="D4" s="40"/>
      <c r="E4" s="47" t="s">
        <v>1</v>
      </c>
      <c r="F4" s="89">
        <v>46125</v>
      </c>
      <c r="G4" s="89"/>
      <c r="H4" s="89"/>
      <c r="I4" s="89"/>
      <c r="J4" s="13"/>
    </row>
    <row r="5" spans="1:15" x14ac:dyDescent="0.15">
      <c r="A5" s="13"/>
      <c r="B5" s="39" t="s">
        <v>31</v>
      </c>
      <c r="C5" s="40" t="s">
        <v>51</v>
      </c>
      <c r="D5" s="46"/>
      <c r="E5" s="43"/>
      <c r="F5" s="43"/>
      <c r="G5" s="43"/>
      <c r="H5" s="43"/>
      <c r="I5" s="16"/>
      <c r="J5" s="13"/>
    </row>
    <row r="6" spans="1:15" x14ac:dyDescent="0.15">
      <c r="A6" s="13"/>
      <c r="B6" s="34"/>
      <c r="C6" s="18" t="s">
        <v>21</v>
      </c>
      <c r="D6" s="18" t="s">
        <v>21</v>
      </c>
      <c r="E6" s="32" t="s">
        <v>21</v>
      </c>
      <c r="F6" s="26" t="s">
        <v>28</v>
      </c>
      <c r="G6" s="28"/>
      <c r="H6" s="27"/>
      <c r="I6" s="16"/>
      <c r="J6" s="13"/>
    </row>
    <row r="7" spans="1:15" x14ac:dyDescent="0.15">
      <c r="A7" s="13"/>
      <c r="B7" s="44" t="s">
        <v>29</v>
      </c>
      <c r="C7" s="45" t="s">
        <v>22</v>
      </c>
      <c r="D7" s="45" t="s">
        <v>23</v>
      </c>
      <c r="E7" s="45" t="s">
        <v>24</v>
      </c>
      <c r="F7" s="90" t="s">
        <v>13</v>
      </c>
      <c r="G7" s="91"/>
      <c r="H7" s="92" t="s">
        <v>50</v>
      </c>
      <c r="I7" s="92"/>
      <c r="J7" s="13"/>
    </row>
    <row r="8" spans="1:15" x14ac:dyDescent="0.15">
      <c r="A8" s="13"/>
      <c r="B8" s="52" t="s">
        <v>33</v>
      </c>
      <c r="C8" s="51" t="s">
        <v>13</v>
      </c>
      <c r="D8" s="35"/>
      <c r="E8" s="35"/>
      <c r="F8" s="51">
        <v>5</v>
      </c>
      <c r="G8" s="51"/>
      <c r="H8" s="51">
        <v>0</v>
      </c>
      <c r="I8" s="19"/>
      <c r="J8" s="13"/>
    </row>
    <row r="9" spans="1:15" x14ac:dyDescent="0.15">
      <c r="A9" s="13"/>
      <c r="B9" s="34" t="s">
        <v>15</v>
      </c>
      <c r="C9" s="26"/>
      <c r="D9" s="28"/>
      <c r="E9" s="27"/>
      <c r="F9" s="27"/>
      <c r="G9" s="27"/>
      <c r="H9" s="27"/>
      <c r="I9" s="20"/>
      <c r="J9" s="13"/>
      <c r="O9" t="s">
        <v>13</v>
      </c>
    </row>
    <row r="10" spans="1:15" x14ac:dyDescent="0.15">
      <c r="A10" s="13"/>
      <c r="B10" s="34" t="s">
        <v>17</v>
      </c>
      <c r="C10" s="72" t="s">
        <v>106</v>
      </c>
      <c r="D10" s="59"/>
      <c r="E10" s="17"/>
      <c r="F10" s="27"/>
      <c r="G10" s="22"/>
      <c r="H10" s="18"/>
      <c r="I10" s="22"/>
      <c r="J10" s="13"/>
      <c r="O10" t="s">
        <v>14</v>
      </c>
    </row>
    <row r="11" spans="1:15" x14ac:dyDescent="0.15">
      <c r="A11" s="13"/>
      <c r="B11" s="52" t="s">
        <v>49</v>
      </c>
      <c r="C11" s="51" t="s">
        <v>13</v>
      </c>
      <c r="D11" s="51" t="s">
        <v>13</v>
      </c>
      <c r="E11" s="51" t="s">
        <v>13</v>
      </c>
      <c r="F11" s="55">
        <v>9</v>
      </c>
      <c r="G11" s="56"/>
      <c r="H11" s="51">
        <v>0</v>
      </c>
      <c r="I11" s="23"/>
      <c r="J11" s="13"/>
    </row>
    <row r="12" spans="1:15" x14ac:dyDescent="0.15">
      <c r="A12" s="13"/>
      <c r="B12" s="34" t="s">
        <v>16</v>
      </c>
      <c r="C12" s="18" t="s">
        <v>77</v>
      </c>
      <c r="D12" s="18" t="s">
        <v>78</v>
      </c>
      <c r="E12" s="18" t="s">
        <v>79</v>
      </c>
      <c r="F12" s="27"/>
      <c r="G12" s="22"/>
      <c r="H12" s="31"/>
      <c r="I12" s="23"/>
      <c r="J12" s="13"/>
      <c r="O12" t="s">
        <v>20</v>
      </c>
    </row>
    <row r="13" spans="1:15" x14ac:dyDescent="0.15">
      <c r="A13" s="13"/>
      <c r="B13" s="17" t="s">
        <v>17</v>
      </c>
      <c r="C13" s="73">
        <v>17.2</v>
      </c>
      <c r="D13" s="18">
        <v>18.100000000000001</v>
      </c>
      <c r="E13" s="73">
        <v>20.8</v>
      </c>
      <c r="F13" s="27"/>
      <c r="G13" s="22"/>
      <c r="H13" s="21"/>
      <c r="I13" s="22"/>
      <c r="J13" s="13"/>
    </row>
    <row r="14" spans="1:15" x14ac:dyDescent="0.15">
      <c r="A14" s="13"/>
      <c r="B14" s="52" t="s">
        <v>34</v>
      </c>
      <c r="C14" s="51" t="s">
        <v>13</v>
      </c>
      <c r="D14" s="51" t="s">
        <v>14</v>
      </c>
      <c r="E14" s="51" t="s">
        <v>13</v>
      </c>
      <c r="F14" s="53"/>
      <c r="G14" s="57"/>
      <c r="H14" s="51"/>
      <c r="I14" s="23"/>
      <c r="J14" s="13"/>
    </row>
    <row r="15" spans="1:15" x14ac:dyDescent="0.15">
      <c r="A15" s="13"/>
      <c r="B15" s="34" t="s">
        <v>16</v>
      </c>
      <c r="C15" s="18" t="s">
        <v>90</v>
      </c>
      <c r="D15" s="18" t="s">
        <v>62</v>
      </c>
      <c r="E15" s="18" t="s">
        <v>77</v>
      </c>
      <c r="F15" s="27">
        <v>6</v>
      </c>
      <c r="G15" s="23"/>
      <c r="H15" s="18">
        <v>3</v>
      </c>
      <c r="I15" s="23"/>
      <c r="J15" s="13"/>
    </row>
    <row r="16" spans="1:15" x14ac:dyDescent="0.15">
      <c r="A16" s="13"/>
      <c r="B16" s="17" t="s">
        <v>17</v>
      </c>
      <c r="C16" s="18">
        <v>12.2</v>
      </c>
      <c r="D16" s="73">
        <v>13.6</v>
      </c>
      <c r="E16" s="73">
        <v>13.8</v>
      </c>
      <c r="F16" s="27"/>
      <c r="G16" s="22"/>
      <c r="H16" s="18"/>
      <c r="I16" s="22"/>
      <c r="J16" s="13"/>
    </row>
    <row r="17" spans="1:10" x14ac:dyDescent="0.15">
      <c r="A17" s="13"/>
      <c r="B17" s="52" t="s">
        <v>35</v>
      </c>
      <c r="C17" s="51" t="s">
        <v>13</v>
      </c>
      <c r="D17" s="51" t="s">
        <v>13</v>
      </c>
      <c r="E17" s="51" t="s">
        <v>13</v>
      </c>
      <c r="F17" s="53">
        <v>9</v>
      </c>
      <c r="G17" s="57"/>
      <c r="H17" s="51">
        <v>0</v>
      </c>
      <c r="I17" s="23"/>
      <c r="J17" s="13"/>
    </row>
    <row r="18" spans="1:10" x14ac:dyDescent="0.15">
      <c r="A18" s="13"/>
      <c r="B18" s="34" t="s">
        <v>16</v>
      </c>
      <c r="C18" s="18" t="s">
        <v>81</v>
      </c>
      <c r="D18" s="36" t="s">
        <v>91</v>
      </c>
      <c r="E18" s="18" t="s">
        <v>92</v>
      </c>
      <c r="F18" s="27"/>
      <c r="G18" s="23"/>
      <c r="H18" s="18"/>
      <c r="I18" s="23"/>
      <c r="J18" s="13"/>
    </row>
    <row r="19" spans="1:10" x14ac:dyDescent="0.15">
      <c r="A19" s="13"/>
      <c r="B19" s="17" t="s">
        <v>17</v>
      </c>
      <c r="C19" s="74" t="s">
        <v>93</v>
      </c>
      <c r="D19" s="74" t="s">
        <v>94</v>
      </c>
      <c r="E19" s="74" t="s">
        <v>95</v>
      </c>
      <c r="F19" s="27"/>
      <c r="G19" s="22"/>
      <c r="H19" s="18"/>
      <c r="I19" s="22"/>
      <c r="J19" s="13"/>
    </row>
    <row r="20" spans="1:10" x14ac:dyDescent="0.15">
      <c r="A20" s="13"/>
      <c r="B20" s="52" t="s">
        <v>36</v>
      </c>
      <c r="C20" s="51" t="s">
        <v>13</v>
      </c>
      <c r="D20" s="51" t="s">
        <v>14</v>
      </c>
      <c r="E20" s="51"/>
      <c r="F20" s="53"/>
      <c r="G20" s="57"/>
      <c r="H20" s="51"/>
      <c r="I20" s="23"/>
      <c r="J20" s="13"/>
    </row>
    <row r="21" spans="1:10" x14ac:dyDescent="0.15">
      <c r="A21" s="13"/>
      <c r="B21" s="34" t="s">
        <v>16</v>
      </c>
      <c r="C21" s="18" t="s">
        <v>96</v>
      </c>
      <c r="D21" s="36" t="s">
        <v>98</v>
      </c>
      <c r="E21" s="18"/>
      <c r="F21" s="27">
        <v>5</v>
      </c>
      <c r="G21" s="23"/>
      <c r="H21" s="18">
        <v>3</v>
      </c>
      <c r="I21" s="23"/>
      <c r="J21" s="13"/>
    </row>
    <row r="22" spans="1:10" x14ac:dyDescent="0.15">
      <c r="A22" s="13"/>
      <c r="B22" s="17" t="s">
        <v>17</v>
      </c>
      <c r="C22" s="74" t="s">
        <v>97</v>
      </c>
      <c r="D22" s="74" t="s">
        <v>99</v>
      </c>
      <c r="E22" s="74"/>
      <c r="F22" s="27"/>
      <c r="G22" s="22"/>
      <c r="H22" s="32"/>
      <c r="I22" s="22"/>
      <c r="J22" s="13"/>
    </row>
    <row r="23" spans="1:10" x14ac:dyDescent="0.15">
      <c r="A23" s="13"/>
      <c r="B23" s="52" t="s">
        <v>37</v>
      </c>
      <c r="C23" s="51" t="s">
        <v>13</v>
      </c>
      <c r="D23" s="35"/>
      <c r="E23" s="37"/>
      <c r="F23" s="53">
        <v>5</v>
      </c>
      <c r="G23" s="54"/>
      <c r="H23" s="51">
        <v>0</v>
      </c>
      <c r="I23" s="23"/>
      <c r="J23" s="13"/>
    </row>
    <row r="24" spans="1:10" x14ac:dyDescent="0.15">
      <c r="A24" s="13"/>
      <c r="B24" s="34" t="s">
        <v>15</v>
      </c>
      <c r="C24" s="26">
        <v>51.5</v>
      </c>
      <c r="D24" s="28"/>
      <c r="E24" s="27"/>
      <c r="F24" s="27"/>
      <c r="G24" s="33"/>
      <c r="H24" s="18"/>
      <c r="I24" s="23"/>
      <c r="J24" s="13"/>
    </row>
    <row r="25" spans="1:10" x14ac:dyDescent="0.15">
      <c r="A25" s="13"/>
      <c r="B25" s="17" t="s">
        <v>17</v>
      </c>
      <c r="C25" s="73"/>
      <c r="D25" s="17"/>
      <c r="E25" s="24"/>
      <c r="F25" s="27"/>
      <c r="G25" s="33"/>
      <c r="H25" s="18"/>
      <c r="I25" s="22"/>
      <c r="J25" s="13"/>
    </row>
    <row r="26" spans="1:10" x14ac:dyDescent="0.15">
      <c r="A26" s="13"/>
      <c r="B26" s="52" t="s">
        <v>38</v>
      </c>
      <c r="C26" s="51" t="s">
        <v>13</v>
      </c>
      <c r="D26" s="51" t="s">
        <v>13</v>
      </c>
      <c r="E26" s="51" t="s">
        <v>13</v>
      </c>
      <c r="F26" s="51">
        <v>9</v>
      </c>
      <c r="G26" s="54"/>
      <c r="H26" s="51">
        <v>0</v>
      </c>
      <c r="I26" s="23"/>
      <c r="J26" s="13"/>
    </row>
    <row r="27" spans="1:10" x14ac:dyDescent="0.15">
      <c r="A27" s="13"/>
      <c r="B27" s="34" t="s">
        <v>16</v>
      </c>
      <c r="C27" s="18" t="s">
        <v>90</v>
      </c>
      <c r="D27" s="18" t="s">
        <v>78</v>
      </c>
      <c r="E27" s="18" t="s">
        <v>79</v>
      </c>
      <c r="F27" s="18"/>
      <c r="G27" s="33"/>
      <c r="H27" s="18"/>
      <c r="I27" s="23"/>
      <c r="J27" s="13"/>
    </row>
    <row r="28" spans="1:10" x14ac:dyDescent="0.15">
      <c r="A28" s="13"/>
      <c r="B28" s="17" t="s">
        <v>17</v>
      </c>
      <c r="C28" s="73">
        <v>46.9</v>
      </c>
      <c r="D28" s="73">
        <v>54.8</v>
      </c>
      <c r="E28" s="73">
        <v>58.6</v>
      </c>
      <c r="F28" s="18"/>
      <c r="G28" s="33"/>
      <c r="H28" s="18"/>
      <c r="I28" s="22"/>
      <c r="J28" s="13"/>
    </row>
    <row r="29" spans="1:10" x14ac:dyDescent="0.15">
      <c r="A29" s="13"/>
      <c r="B29" s="52" t="s">
        <v>39</v>
      </c>
      <c r="C29" s="51" t="s">
        <v>13</v>
      </c>
      <c r="D29" s="51" t="s">
        <v>13</v>
      </c>
      <c r="E29" s="51" t="s">
        <v>13</v>
      </c>
      <c r="F29" s="51">
        <v>9</v>
      </c>
      <c r="G29" s="54"/>
      <c r="H29" s="51">
        <v>0</v>
      </c>
      <c r="I29" s="23"/>
      <c r="J29" s="13"/>
    </row>
    <row r="30" spans="1:10" x14ac:dyDescent="0.15">
      <c r="A30" s="13"/>
      <c r="B30" s="34" t="s">
        <v>16</v>
      </c>
      <c r="C30" s="18" t="s">
        <v>56</v>
      </c>
      <c r="D30" s="18" t="s">
        <v>57</v>
      </c>
      <c r="E30" s="18" t="s">
        <v>58</v>
      </c>
      <c r="F30" s="18"/>
      <c r="G30" s="33"/>
      <c r="H30" s="18"/>
      <c r="I30" s="23"/>
      <c r="J30" s="13"/>
    </row>
    <row r="31" spans="1:10" x14ac:dyDescent="0.15">
      <c r="A31" s="13"/>
      <c r="B31" s="17" t="s">
        <v>17</v>
      </c>
      <c r="C31" s="74" t="s">
        <v>59</v>
      </c>
      <c r="D31" s="74" t="s">
        <v>60</v>
      </c>
      <c r="E31" s="74" t="s">
        <v>61</v>
      </c>
      <c r="F31" s="18"/>
      <c r="G31" s="33"/>
      <c r="H31" s="18"/>
      <c r="I31" s="22"/>
      <c r="J31" s="13"/>
    </row>
    <row r="32" spans="1:10" x14ac:dyDescent="0.15">
      <c r="A32" s="13"/>
      <c r="B32" s="52" t="s">
        <v>40</v>
      </c>
      <c r="C32" s="51" t="s">
        <v>14</v>
      </c>
      <c r="D32" s="51" t="s">
        <v>13</v>
      </c>
      <c r="E32" s="51" t="s">
        <v>13</v>
      </c>
      <c r="F32" s="51">
        <v>4</v>
      </c>
      <c r="G32" s="54"/>
      <c r="H32" s="51">
        <v>5</v>
      </c>
      <c r="I32" s="23"/>
      <c r="J32" s="13"/>
    </row>
    <row r="33" spans="1:10" x14ac:dyDescent="0.15">
      <c r="A33" s="13"/>
      <c r="B33" s="34" t="s">
        <v>16</v>
      </c>
      <c r="C33" s="18" t="s">
        <v>62</v>
      </c>
      <c r="D33" s="18" t="s">
        <v>63</v>
      </c>
      <c r="E33" s="18" t="s">
        <v>64</v>
      </c>
      <c r="F33" s="18"/>
      <c r="G33" s="33"/>
      <c r="H33" s="18"/>
      <c r="I33" s="23"/>
      <c r="J33" s="13"/>
    </row>
    <row r="34" spans="1:10" x14ac:dyDescent="0.15">
      <c r="A34" s="13"/>
      <c r="B34" s="17" t="s">
        <v>17</v>
      </c>
      <c r="C34" s="73">
        <v>28.2</v>
      </c>
      <c r="D34" s="73">
        <v>28.3</v>
      </c>
      <c r="E34" s="18">
        <v>28.7</v>
      </c>
      <c r="F34" s="18"/>
      <c r="G34" s="33"/>
      <c r="H34" s="18"/>
      <c r="I34" s="22"/>
      <c r="J34" s="13"/>
    </row>
    <row r="35" spans="1:10" x14ac:dyDescent="0.15">
      <c r="A35" s="13"/>
      <c r="B35" s="52" t="s">
        <v>41</v>
      </c>
      <c r="C35" s="51"/>
      <c r="D35" s="51"/>
      <c r="E35" s="51"/>
      <c r="F35" s="51">
        <v>0</v>
      </c>
      <c r="G35" s="54"/>
      <c r="H35" s="51">
        <v>0</v>
      </c>
      <c r="I35" s="23"/>
      <c r="J35" s="13"/>
    </row>
    <row r="36" spans="1:10" x14ac:dyDescent="0.15">
      <c r="A36" s="13"/>
      <c r="B36" s="34" t="s">
        <v>16</v>
      </c>
      <c r="C36" s="36"/>
      <c r="D36" s="36"/>
      <c r="E36" s="18"/>
      <c r="F36" s="18"/>
      <c r="G36" s="33"/>
      <c r="H36" s="18"/>
      <c r="I36" s="23"/>
      <c r="J36" s="13"/>
    </row>
    <row r="37" spans="1:10" x14ac:dyDescent="0.15">
      <c r="A37" s="13"/>
      <c r="B37" s="17" t="s">
        <v>17</v>
      </c>
      <c r="C37" s="74"/>
      <c r="D37" s="72"/>
      <c r="E37" s="74"/>
      <c r="F37" s="18"/>
      <c r="G37" s="33"/>
      <c r="H37" s="18"/>
      <c r="I37" s="22"/>
      <c r="J37" s="13"/>
    </row>
    <row r="38" spans="1:10" x14ac:dyDescent="0.15">
      <c r="A38" s="13"/>
      <c r="B38" s="52" t="s">
        <v>42</v>
      </c>
      <c r="C38" s="51" t="s">
        <v>13</v>
      </c>
      <c r="D38" s="35"/>
      <c r="E38" s="37"/>
      <c r="F38" s="53">
        <v>5</v>
      </c>
      <c r="G38" s="54"/>
      <c r="H38" s="51">
        <v>0</v>
      </c>
      <c r="I38" s="23"/>
      <c r="J38" s="13"/>
    </row>
    <row r="39" spans="1:10" x14ac:dyDescent="0.15">
      <c r="A39" s="13"/>
      <c r="B39" s="34" t="s">
        <v>15</v>
      </c>
      <c r="C39" s="26"/>
      <c r="D39" s="28"/>
      <c r="E39" s="27"/>
      <c r="F39" s="27"/>
      <c r="G39" s="33"/>
      <c r="H39" s="18"/>
      <c r="I39" s="23"/>
      <c r="J39" s="13"/>
    </row>
    <row r="40" spans="1:10" x14ac:dyDescent="0.15">
      <c r="A40" s="13"/>
      <c r="B40" s="17" t="s">
        <v>17</v>
      </c>
      <c r="C40" s="74" t="s">
        <v>112</v>
      </c>
      <c r="D40" s="58"/>
      <c r="E40" s="18"/>
      <c r="F40" s="27"/>
      <c r="G40" s="33"/>
      <c r="H40" s="18"/>
      <c r="I40" s="22"/>
      <c r="J40" s="13"/>
    </row>
    <row r="41" spans="1:10" x14ac:dyDescent="0.15">
      <c r="A41" s="13"/>
      <c r="B41" s="52" t="s">
        <v>43</v>
      </c>
      <c r="C41" s="51" t="s">
        <v>13</v>
      </c>
      <c r="D41" s="51" t="s">
        <v>13</v>
      </c>
      <c r="E41" s="51" t="s">
        <v>13</v>
      </c>
      <c r="F41" s="53">
        <v>9</v>
      </c>
      <c r="G41" s="54"/>
      <c r="H41" s="51">
        <v>0</v>
      </c>
      <c r="I41" s="23"/>
      <c r="J41" s="13"/>
    </row>
    <row r="42" spans="1:10" x14ac:dyDescent="0.15">
      <c r="A42" s="13"/>
      <c r="B42" s="34" t="s">
        <v>16</v>
      </c>
      <c r="C42" s="18" t="s">
        <v>71</v>
      </c>
      <c r="D42" s="18" t="s">
        <v>72</v>
      </c>
      <c r="E42" s="18" t="s">
        <v>73</v>
      </c>
      <c r="F42" s="27"/>
      <c r="G42" s="33"/>
      <c r="H42" s="18"/>
      <c r="I42" s="23"/>
      <c r="J42" s="13"/>
    </row>
    <row r="43" spans="1:10" x14ac:dyDescent="0.15">
      <c r="A43" s="13"/>
      <c r="B43" s="17" t="s">
        <v>17</v>
      </c>
      <c r="C43" s="73" t="s">
        <v>74</v>
      </c>
      <c r="D43" s="77" t="s">
        <v>75</v>
      </c>
      <c r="E43" s="73" t="s">
        <v>76</v>
      </c>
      <c r="F43" s="27"/>
      <c r="G43" s="33"/>
      <c r="H43" s="18"/>
      <c r="I43" s="22"/>
      <c r="J43" s="13"/>
    </row>
    <row r="44" spans="1:10" x14ac:dyDescent="0.15">
      <c r="A44" s="13"/>
      <c r="B44" s="52" t="s">
        <v>44</v>
      </c>
      <c r="C44" s="51" t="s">
        <v>13</v>
      </c>
      <c r="D44" s="51" t="s">
        <v>13</v>
      </c>
      <c r="E44" s="51" t="s">
        <v>13</v>
      </c>
      <c r="F44" s="53">
        <v>9</v>
      </c>
      <c r="G44" s="54"/>
      <c r="H44" s="51">
        <v>0</v>
      </c>
      <c r="I44" s="23"/>
      <c r="J44" s="13"/>
    </row>
    <row r="45" spans="1:10" x14ac:dyDescent="0.15">
      <c r="A45" s="13"/>
      <c r="B45" s="34" t="s">
        <v>16</v>
      </c>
      <c r="C45" s="18" t="s">
        <v>65</v>
      </c>
      <c r="D45" s="18" t="s">
        <v>66</v>
      </c>
      <c r="E45" s="65" t="s">
        <v>67</v>
      </c>
      <c r="F45" s="27"/>
      <c r="G45" s="33"/>
      <c r="H45" s="18"/>
      <c r="I45" s="23"/>
      <c r="J45" s="13"/>
    </row>
    <row r="46" spans="1:10" x14ac:dyDescent="0.15">
      <c r="A46" s="13"/>
      <c r="B46" s="17" t="s">
        <v>17</v>
      </c>
      <c r="C46" s="73" t="s">
        <v>68</v>
      </c>
      <c r="D46" s="73" t="s">
        <v>69</v>
      </c>
      <c r="E46" s="73" t="s">
        <v>70</v>
      </c>
      <c r="F46" s="27"/>
      <c r="G46" s="33"/>
      <c r="H46" s="18"/>
      <c r="I46" s="22"/>
      <c r="J46" s="13"/>
    </row>
    <row r="47" spans="1:10" x14ac:dyDescent="0.15">
      <c r="A47" s="13"/>
      <c r="B47" s="52" t="s">
        <v>45</v>
      </c>
      <c r="C47" s="51" t="s">
        <v>13</v>
      </c>
      <c r="D47" s="51" t="s">
        <v>13</v>
      </c>
      <c r="E47" s="51" t="s">
        <v>13</v>
      </c>
      <c r="F47" s="53">
        <v>9</v>
      </c>
      <c r="G47" s="54"/>
      <c r="H47" s="51">
        <v>0</v>
      </c>
      <c r="I47" s="23"/>
      <c r="J47" s="13"/>
    </row>
    <row r="48" spans="1:10" x14ac:dyDescent="0.15">
      <c r="A48" s="13"/>
      <c r="B48" s="34" t="s">
        <v>16</v>
      </c>
      <c r="C48" s="38" t="s">
        <v>86</v>
      </c>
      <c r="D48" s="38" t="s">
        <v>67</v>
      </c>
      <c r="E48" s="38" t="s">
        <v>65</v>
      </c>
      <c r="F48" s="27"/>
      <c r="G48" s="33"/>
      <c r="H48" s="18"/>
      <c r="I48" s="23"/>
      <c r="J48" s="13"/>
    </row>
    <row r="49" spans="1:14" x14ac:dyDescent="0.15">
      <c r="A49" s="13"/>
      <c r="B49" s="17" t="s">
        <v>17</v>
      </c>
      <c r="C49" s="71" t="s">
        <v>87</v>
      </c>
      <c r="D49" s="63" t="s">
        <v>88</v>
      </c>
      <c r="E49" s="63" t="s">
        <v>89</v>
      </c>
      <c r="F49" s="27"/>
      <c r="G49" s="33"/>
      <c r="H49" s="18"/>
      <c r="I49" s="22"/>
      <c r="J49" s="13"/>
    </row>
    <row r="50" spans="1:14" x14ac:dyDescent="0.15">
      <c r="A50" s="13"/>
      <c r="B50" s="52" t="s">
        <v>46</v>
      </c>
      <c r="C50" s="51" t="s">
        <v>13</v>
      </c>
      <c r="D50" s="51" t="s">
        <v>13</v>
      </c>
      <c r="E50" s="51"/>
      <c r="F50" s="53">
        <v>8</v>
      </c>
      <c r="G50" s="54"/>
      <c r="H50" s="51">
        <v>0</v>
      </c>
      <c r="I50" s="23"/>
      <c r="J50" s="13"/>
    </row>
    <row r="51" spans="1:14" x14ac:dyDescent="0.15">
      <c r="A51" s="13"/>
      <c r="B51" s="34" t="s">
        <v>16</v>
      </c>
      <c r="C51" s="18" t="s">
        <v>53</v>
      </c>
      <c r="D51" s="18" t="s">
        <v>52</v>
      </c>
      <c r="E51" s="18"/>
      <c r="F51" s="27"/>
      <c r="G51" s="33"/>
      <c r="H51" s="18"/>
      <c r="I51" s="23"/>
      <c r="J51" s="13"/>
    </row>
    <row r="52" spans="1:14" x14ac:dyDescent="0.15">
      <c r="A52" s="13"/>
      <c r="B52" s="17" t="s">
        <v>17</v>
      </c>
      <c r="C52" s="73" t="s">
        <v>54</v>
      </c>
      <c r="D52" s="73" t="s">
        <v>55</v>
      </c>
      <c r="E52" s="73"/>
      <c r="F52" s="27"/>
      <c r="G52" s="33"/>
      <c r="H52" s="18"/>
      <c r="I52" s="22"/>
      <c r="J52" s="13"/>
    </row>
    <row r="53" spans="1:14" x14ac:dyDescent="0.15">
      <c r="A53" s="13"/>
      <c r="B53" s="52" t="s">
        <v>0</v>
      </c>
      <c r="C53" s="51" t="s">
        <v>13</v>
      </c>
      <c r="D53" s="51" t="s">
        <v>13</v>
      </c>
      <c r="E53" s="51" t="s">
        <v>13</v>
      </c>
      <c r="F53" s="53">
        <v>9</v>
      </c>
      <c r="G53" s="54"/>
      <c r="H53" s="51">
        <v>0</v>
      </c>
      <c r="I53" s="23"/>
      <c r="J53" s="13"/>
    </row>
    <row r="54" spans="1:14" ht="14" thickBot="1" x14ac:dyDescent="0.2">
      <c r="A54" s="13"/>
      <c r="B54" s="34" t="s">
        <v>16</v>
      </c>
      <c r="C54" s="18" t="s">
        <v>101</v>
      </c>
      <c r="D54" s="18" t="s">
        <v>122</v>
      </c>
      <c r="E54" s="18" t="s">
        <v>123</v>
      </c>
      <c r="F54" s="27"/>
      <c r="G54" s="33"/>
      <c r="H54" s="18"/>
      <c r="I54" s="23"/>
      <c r="J54" s="13"/>
    </row>
    <row r="55" spans="1:14" x14ac:dyDescent="0.15">
      <c r="A55" s="13"/>
      <c r="B55" s="17" t="s">
        <v>17</v>
      </c>
      <c r="C55" s="73" t="s">
        <v>124</v>
      </c>
      <c r="D55" s="73" t="s">
        <v>125</v>
      </c>
      <c r="E55" s="73" t="s">
        <v>126</v>
      </c>
      <c r="F55" s="27"/>
      <c r="G55" s="33"/>
      <c r="H55" s="18"/>
      <c r="I55" s="22"/>
      <c r="J55" s="13"/>
      <c r="L55" s="80" t="s">
        <v>10</v>
      </c>
      <c r="M55" s="81"/>
      <c r="N55" s="82"/>
    </row>
    <row r="56" spans="1:14" x14ac:dyDescent="0.15">
      <c r="A56" s="13"/>
      <c r="B56" s="52" t="s">
        <v>48</v>
      </c>
      <c r="C56" s="51" t="s">
        <v>13</v>
      </c>
      <c r="D56" s="51" t="s">
        <v>13</v>
      </c>
      <c r="E56" s="51" t="s">
        <v>13</v>
      </c>
      <c r="F56" s="53">
        <v>9</v>
      </c>
      <c r="G56" s="54"/>
      <c r="H56" s="51">
        <v>0</v>
      </c>
      <c r="I56" s="23"/>
      <c r="J56" s="13"/>
      <c r="L56" s="5"/>
      <c r="M56" s="6">
        <f>F62</f>
        <v>0</v>
      </c>
      <c r="N56" s="7">
        <f>H62</f>
        <v>0</v>
      </c>
    </row>
    <row r="57" spans="1:14" x14ac:dyDescent="0.15">
      <c r="A57" s="13"/>
      <c r="B57" s="34" t="s">
        <v>16</v>
      </c>
      <c r="C57" s="18" t="s">
        <v>100</v>
      </c>
      <c r="D57" s="18" t="s">
        <v>101</v>
      </c>
      <c r="E57" s="18" t="s">
        <v>102</v>
      </c>
      <c r="F57" s="27"/>
      <c r="G57" s="33"/>
      <c r="H57" s="18"/>
      <c r="I57" s="23"/>
      <c r="J57" s="13"/>
      <c r="L57" s="5" t="s">
        <v>5</v>
      </c>
      <c r="M57" s="4" t="e">
        <f>F8+F11+'Boys Meet'!F14+F17+F20+F23+F26+F29+#REF!+#REF!+#REF!</f>
        <v>#REF!</v>
      </c>
      <c r="N57" s="8" t="e">
        <f>H8+H11+H14+H17+H20+H23+H26+H29+#REF!+#REF!+#REF!</f>
        <v>#REF!</v>
      </c>
    </row>
    <row r="58" spans="1:14" x14ac:dyDescent="0.15">
      <c r="A58" s="13"/>
      <c r="B58" s="17" t="s">
        <v>17</v>
      </c>
      <c r="C58" s="73" t="s">
        <v>103</v>
      </c>
      <c r="D58" s="73" t="s">
        <v>104</v>
      </c>
      <c r="E58" s="73" t="s">
        <v>105</v>
      </c>
      <c r="F58" s="27"/>
      <c r="G58" s="33"/>
      <c r="H58" s="18"/>
      <c r="I58" s="22"/>
      <c r="J58" s="13"/>
      <c r="L58" s="5" t="s">
        <v>6</v>
      </c>
      <c r="M58" s="4">
        <f>F41+F44+F47+F50+F53+F56+F59</f>
        <v>62</v>
      </c>
      <c r="N58" s="8">
        <f>H41+H44+H47+H50+H53+H56+H59</f>
        <v>0</v>
      </c>
    </row>
    <row r="59" spans="1:14" x14ac:dyDescent="0.15">
      <c r="A59" s="13"/>
      <c r="B59" s="52" t="s">
        <v>47</v>
      </c>
      <c r="C59" s="51" t="s">
        <v>13</v>
      </c>
      <c r="D59" s="51" t="s">
        <v>13</v>
      </c>
      <c r="E59" s="51" t="s">
        <v>13</v>
      </c>
      <c r="F59" s="53">
        <v>9</v>
      </c>
      <c r="G59" s="54"/>
      <c r="H59" s="51">
        <v>0</v>
      </c>
      <c r="I59" s="23"/>
      <c r="J59" s="13"/>
      <c r="L59" s="5" t="s">
        <v>7</v>
      </c>
      <c r="M59" s="4" t="e">
        <f>F8+F17+F29+#REF!</f>
        <v>#REF!</v>
      </c>
      <c r="N59" s="8" t="e">
        <f>H8+H17+H29+#REF!</f>
        <v>#REF!</v>
      </c>
    </row>
    <row r="60" spans="1:14" x14ac:dyDescent="0.15">
      <c r="A60" s="13"/>
      <c r="B60" s="34" t="s">
        <v>16</v>
      </c>
      <c r="C60" s="18" t="s">
        <v>80</v>
      </c>
      <c r="D60" s="65" t="s">
        <v>81</v>
      </c>
      <c r="E60" s="65" t="s">
        <v>82</v>
      </c>
      <c r="F60" s="27"/>
      <c r="G60" s="33"/>
      <c r="H60" s="18"/>
      <c r="I60" s="23"/>
      <c r="J60" s="13"/>
      <c r="L60" s="5" t="s">
        <v>11</v>
      </c>
      <c r="M60" s="4" t="e">
        <f>F11+'Boys Meet'!F14+F20+F23+F26+#REF!+#REF!</f>
        <v>#REF!</v>
      </c>
      <c r="N60" s="8" t="e">
        <f>H11+H14+H20+H23+H26+#REF!+#REF!</f>
        <v>#REF!</v>
      </c>
    </row>
    <row r="61" spans="1:14" ht="14" thickBot="1" x14ac:dyDescent="0.2">
      <c r="A61" s="13"/>
      <c r="B61" s="17" t="s">
        <v>17</v>
      </c>
      <c r="C61" s="73" t="s">
        <v>83</v>
      </c>
      <c r="D61" s="73" t="s">
        <v>84</v>
      </c>
      <c r="E61" s="73" t="s">
        <v>85</v>
      </c>
      <c r="F61" s="27"/>
      <c r="G61" s="33"/>
      <c r="H61" s="18"/>
      <c r="I61" s="23"/>
      <c r="J61" s="13"/>
      <c r="L61" s="5" t="s">
        <v>12</v>
      </c>
      <c r="M61" s="4" t="e">
        <f>F8+F23+#REF!</f>
        <v>#REF!</v>
      </c>
      <c r="N61" s="8" t="e">
        <f>H8+H23+#REF!</f>
        <v>#REF!</v>
      </c>
    </row>
    <row r="62" spans="1:14" ht="14" thickTop="1" x14ac:dyDescent="0.15">
      <c r="A62" s="13"/>
      <c r="B62" s="48"/>
      <c r="C62" s="49"/>
      <c r="D62" s="48"/>
      <c r="E62" s="97" t="s">
        <v>2</v>
      </c>
      <c r="F62" s="99"/>
      <c r="G62" s="100"/>
      <c r="H62" s="85"/>
      <c r="I62" s="86"/>
      <c r="J62" s="13"/>
      <c r="L62" s="5" t="s">
        <v>9</v>
      </c>
      <c r="M62" s="4">
        <f>F41+F44+F47+F50</f>
        <v>35</v>
      </c>
      <c r="N62" s="8">
        <f>H41+H44+H47+H50</f>
        <v>0</v>
      </c>
    </row>
    <row r="63" spans="1:14" ht="14" thickBot="1" x14ac:dyDescent="0.2">
      <c r="A63" s="13"/>
      <c r="B63" s="48"/>
      <c r="C63" s="49"/>
      <c r="D63" s="48"/>
      <c r="E63" s="98"/>
      <c r="F63" s="87">
        <f>SUM(F8:F59)</f>
        <v>128</v>
      </c>
      <c r="G63" s="88"/>
      <c r="H63" s="87">
        <f>SUM(H8:H59)</f>
        <v>11</v>
      </c>
      <c r="I63" s="88"/>
      <c r="J63" s="13"/>
      <c r="L63" s="9" t="s">
        <v>8</v>
      </c>
      <c r="M63" s="10">
        <f>F53+F56+F59</f>
        <v>27</v>
      </c>
      <c r="N63" s="11">
        <f>H53+H56+H59</f>
        <v>0</v>
      </c>
    </row>
    <row r="64" spans="1:14" ht="14" thickTop="1" x14ac:dyDescent="0.15">
      <c r="A64" s="13"/>
      <c r="B64" s="48"/>
      <c r="C64" s="49"/>
      <c r="D64" s="48"/>
      <c r="E64" t="s">
        <v>4</v>
      </c>
      <c r="F64" s="3">
        <f>F63+H63</f>
        <v>139</v>
      </c>
      <c r="G64" s="29"/>
      <c r="H64" s="3"/>
      <c r="I64" s="29"/>
      <c r="J64" s="13"/>
    </row>
    <row r="65" spans="1:10" ht="21" x14ac:dyDescent="0.3">
      <c r="A65" s="13"/>
      <c r="B65" s="2" t="s">
        <v>3</v>
      </c>
      <c r="C65" s="93"/>
      <c r="D65" s="94"/>
      <c r="E65" s="95"/>
      <c r="F65" s="96"/>
      <c r="G65" s="12"/>
      <c r="H65" s="12"/>
      <c r="I65" s="30"/>
      <c r="J65" s="13"/>
    </row>
  </sheetData>
  <mergeCells count="13">
    <mergeCell ref="C65:D65"/>
    <mergeCell ref="E65:F65"/>
    <mergeCell ref="E62:E63"/>
    <mergeCell ref="F62:G62"/>
    <mergeCell ref="F63:G63"/>
    <mergeCell ref="L55:N55"/>
    <mergeCell ref="B1:I1"/>
    <mergeCell ref="B3:C3"/>
    <mergeCell ref="H62:I62"/>
    <mergeCell ref="H63:I63"/>
    <mergeCell ref="F4:I4"/>
    <mergeCell ref="F7:G7"/>
    <mergeCell ref="H7:I7"/>
  </mergeCells>
  <dataValidations count="2">
    <dataValidation showInputMessage="1" showErrorMessage="1" sqref="E40" xr:uid="{00000000-0002-0000-0000-000000000000}"/>
    <dataValidation type="list" showInputMessage="1" showErrorMessage="1" sqref="C8 C11:E11 C29:E29 C41:E41 C53:E53 C23 C20:E20 C26:E26 C44:E44 C50:E50 C59:E59 C47:E47 C32:E32 C17:E17 C14:E14 C35:E35 C38 C56:E56" xr:uid="{00000000-0002-0000-0000-000001000000}">
      <formula1>$O$9:$O$12</formula1>
    </dataValidation>
  </dataValidations>
  <printOptions gridLines="1"/>
  <pageMargins left="0.5" right="0.5" top="0.5" bottom="0" header="0" footer="0"/>
  <pageSetup scale="82" orientation="portrait" horizontalDpi="4294967292" verticalDpi="429496729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5"/>
  <sheetViews>
    <sheetView tabSelected="1" topLeftCell="A43" zoomScale="137" zoomScaleNormal="141" workbookViewId="0">
      <selection activeCell="H53" sqref="H53"/>
    </sheetView>
  </sheetViews>
  <sheetFormatPr baseColWidth="10" defaultColWidth="8.83203125" defaultRowHeight="13" x14ac:dyDescent="0.15"/>
  <cols>
    <col min="1" max="1" width="1.6640625" customWidth="1"/>
    <col min="2" max="2" width="14.33203125" customWidth="1"/>
    <col min="3" max="5" width="25.6640625" customWidth="1"/>
    <col min="6" max="6" width="7" customWidth="1"/>
    <col min="7" max="7" width="9.1640625" hidden="1" customWidth="1"/>
    <col min="8" max="8" width="7" customWidth="1"/>
    <col min="9" max="9" width="0.1640625" customWidth="1"/>
    <col min="10" max="10" width="1.6640625" customWidth="1"/>
  </cols>
  <sheetData>
    <row r="1" spans="1:14" ht="16" x14ac:dyDescent="0.2">
      <c r="A1" s="41"/>
      <c r="B1" s="83" t="s">
        <v>19</v>
      </c>
      <c r="C1" s="83"/>
      <c r="D1" s="83"/>
      <c r="E1" s="83"/>
      <c r="F1" s="83"/>
      <c r="G1" s="83"/>
      <c r="H1" s="83"/>
      <c r="I1" s="83"/>
      <c r="J1" s="41"/>
    </row>
    <row r="2" spans="1:14" x14ac:dyDescent="0.15">
      <c r="A2" s="41"/>
      <c r="B2" s="42"/>
      <c r="C2" s="42"/>
      <c r="D2" s="42"/>
      <c r="E2" s="42"/>
      <c r="F2" s="42"/>
      <c r="G2" s="42"/>
      <c r="H2" s="42"/>
      <c r="I2" s="1"/>
      <c r="J2" s="41"/>
    </row>
    <row r="3" spans="1:14" ht="16" x14ac:dyDescent="0.2">
      <c r="A3" s="41"/>
      <c r="B3" s="84"/>
      <c r="C3" s="84"/>
      <c r="D3" s="25" t="s">
        <v>25</v>
      </c>
      <c r="E3" s="15"/>
      <c r="F3" s="15"/>
      <c r="G3" s="15"/>
      <c r="H3" s="15"/>
      <c r="I3" s="15"/>
      <c r="J3" s="41"/>
    </row>
    <row r="4" spans="1:14" x14ac:dyDescent="0.15">
      <c r="A4" s="41"/>
      <c r="B4" s="39" t="s">
        <v>30</v>
      </c>
      <c r="C4" s="40" t="s">
        <v>26</v>
      </c>
      <c r="D4" s="40"/>
      <c r="E4" s="47" t="s">
        <v>1</v>
      </c>
      <c r="F4" s="89">
        <v>46125</v>
      </c>
      <c r="G4" s="89"/>
      <c r="H4" s="89"/>
      <c r="I4" s="89"/>
      <c r="J4" s="41"/>
    </row>
    <row r="5" spans="1:14" x14ac:dyDescent="0.15">
      <c r="A5" s="41"/>
      <c r="B5" s="39" t="s">
        <v>31</v>
      </c>
      <c r="C5" s="40" t="s">
        <v>51</v>
      </c>
      <c r="D5" s="46"/>
      <c r="E5" s="43"/>
      <c r="F5" s="43"/>
      <c r="G5" s="43"/>
      <c r="H5" s="43"/>
      <c r="I5" s="16"/>
      <c r="J5" s="41"/>
    </row>
    <row r="6" spans="1:14" x14ac:dyDescent="0.15">
      <c r="A6" s="41"/>
      <c r="B6" s="50"/>
      <c r="C6" s="18" t="s">
        <v>21</v>
      </c>
      <c r="D6" s="18" t="s">
        <v>21</v>
      </c>
      <c r="E6" s="18" t="s">
        <v>21</v>
      </c>
      <c r="F6" s="16"/>
      <c r="G6" s="16"/>
      <c r="H6" s="16"/>
      <c r="I6" s="16"/>
      <c r="J6" s="41"/>
    </row>
    <row r="7" spans="1:14" x14ac:dyDescent="0.15">
      <c r="A7" s="41"/>
      <c r="B7" s="17" t="s">
        <v>29</v>
      </c>
      <c r="C7" s="18"/>
      <c r="D7" s="18"/>
      <c r="E7" s="18"/>
      <c r="F7" s="92" t="s">
        <v>13</v>
      </c>
      <c r="G7" s="92"/>
      <c r="H7" s="92" t="s">
        <v>50</v>
      </c>
      <c r="I7" s="92"/>
      <c r="J7" s="41"/>
    </row>
    <row r="8" spans="1:14" x14ac:dyDescent="0.15">
      <c r="A8" s="41"/>
      <c r="B8" s="17" t="s">
        <v>33</v>
      </c>
      <c r="C8" s="51" t="s">
        <v>13</v>
      </c>
      <c r="D8" s="35"/>
      <c r="E8" s="35"/>
      <c r="F8" s="18">
        <v>5</v>
      </c>
      <c r="G8" s="18"/>
      <c r="H8" s="18">
        <v>0</v>
      </c>
      <c r="I8" s="19"/>
      <c r="J8" s="41"/>
    </row>
    <row r="9" spans="1:14" x14ac:dyDescent="0.15">
      <c r="A9" s="41"/>
      <c r="B9" s="34" t="s">
        <v>15</v>
      </c>
      <c r="C9" s="26"/>
      <c r="D9" s="28"/>
      <c r="E9" s="27"/>
      <c r="F9" s="27"/>
      <c r="G9" s="27"/>
      <c r="H9" s="27"/>
      <c r="I9" s="20"/>
      <c r="J9" s="41"/>
      <c r="N9" t="s">
        <v>13</v>
      </c>
    </row>
    <row r="10" spans="1:14" x14ac:dyDescent="0.15">
      <c r="A10" s="41"/>
      <c r="B10" s="34" t="s">
        <v>17</v>
      </c>
      <c r="C10" s="72" t="s">
        <v>119</v>
      </c>
      <c r="D10" s="36"/>
      <c r="E10" s="17"/>
      <c r="F10" s="27"/>
      <c r="G10" s="22"/>
      <c r="H10" s="18"/>
      <c r="I10" s="22"/>
      <c r="J10" s="41"/>
      <c r="N10" t="s">
        <v>14</v>
      </c>
    </row>
    <row r="11" spans="1:14" x14ac:dyDescent="0.15">
      <c r="A11" s="41"/>
      <c r="B11" s="52" t="s">
        <v>32</v>
      </c>
      <c r="C11" s="51" t="s">
        <v>13</v>
      </c>
      <c r="D11" s="51" t="s">
        <v>13</v>
      </c>
      <c r="E11" s="51"/>
      <c r="F11" s="55">
        <v>8</v>
      </c>
      <c r="G11" s="56"/>
      <c r="H11" s="51"/>
      <c r="I11" s="23"/>
      <c r="J11" s="41"/>
    </row>
    <row r="12" spans="1:14" x14ac:dyDescent="0.15">
      <c r="A12" s="41"/>
      <c r="B12" s="34" t="s">
        <v>16</v>
      </c>
      <c r="C12" s="18" t="s">
        <v>120</v>
      </c>
      <c r="D12" s="18" t="s">
        <v>121</v>
      </c>
      <c r="E12" s="18"/>
      <c r="F12" s="27"/>
      <c r="G12" s="22"/>
      <c r="H12" s="31"/>
      <c r="I12" s="23"/>
      <c r="J12" s="41"/>
      <c r="N12" t="s">
        <v>20</v>
      </c>
    </row>
    <row r="13" spans="1:14" x14ac:dyDescent="0.15">
      <c r="A13" s="41"/>
      <c r="B13" s="17" t="s">
        <v>17</v>
      </c>
      <c r="C13" s="73">
        <v>16.7</v>
      </c>
      <c r="D13" s="73">
        <v>17.5</v>
      </c>
      <c r="E13" s="73"/>
      <c r="F13" s="27"/>
      <c r="G13" s="22"/>
      <c r="H13" s="21"/>
      <c r="I13" s="22"/>
      <c r="J13" s="41"/>
    </row>
    <row r="14" spans="1:14" x14ac:dyDescent="0.15">
      <c r="A14" s="41"/>
      <c r="B14" s="52" t="s">
        <v>34</v>
      </c>
      <c r="C14" s="51" t="s">
        <v>14</v>
      </c>
      <c r="D14" s="51" t="s">
        <v>13</v>
      </c>
      <c r="E14" s="51" t="s">
        <v>14</v>
      </c>
      <c r="F14" s="53">
        <v>6</v>
      </c>
      <c r="G14" s="57"/>
      <c r="H14" s="51">
        <v>3</v>
      </c>
      <c r="I14" s="23"/>
      <c r="J14" s="41"/>
    </row>
    <row r="15" spans="1:14" x14ac:dyDescent="0.15">
      <c r="A15" s="41"/>
      <c r="B15" s="34" t="s">
        <v>16</v>
      </c>
      <c r="C15" s="18" t="s">
        <v>108</v>
      </c>
      <c r="D15" s="18" t="s">
        <v>127</v>
      </c>
      <c r="E15" s="18" t="s">
        <v>128</v>
      </c>
      <c r="F15" s="27"/>
      <c r="G15" s="23"/>
      <c r="H15" s="18"/>
      <c r="I15" s="23"/>
      <c r="J15" s="41"/>
    </row>
    <row r="16" spans="1:14" x14ac:dyDescent="0.15">
      <c r="A16" s="41"/>
      <c r="B16" s="17" t="s">
        <v>17</v>
      </c>
      <c r="C16" s="73"/>
      <c r="D16" s="18"/>
      <c r="E16" s="73"/>
      <c r="F16" s="27"/>
      <c r="G16" s="22"/>
      <c r="H16" s="18"/>
      <c r="I16" s="22"/>
      <c r="J16" s="41"/>
    </row>
    <row r="17" spans="1:10" x14ac:dyDescent="0.15">
      <c r="A17" s="41"/>
      <c r="B17" s="52" t="s">
        <v>35</v>
      </c>
      <c r="C17" s="51" t="s">
        <v>13</v>
      </c>
      <c r="D17" s="51" t="s">
        <v>14</v>
      </c>
      <c r="E17" s="51" t="s">
        <v>13</v>
      </c>
      <c r="F17" s="53">
        <v>9</v>
      </c>
      <c r="G17" s="57"/>
      <c r="H17" s="51">
        <v>0</v>
      </c>
      <c r="I17" s="23"/>
      <c r="J17" s="41"/>
    </row>
    <row r="18" spans="1:10" x14ac:dyDescent="0.15">
      <c r="A18" s="41"/>
      <c r="B18" s="34" t="s">
        <v>16</v>
      </c>
      <c r="C18" s="36" t="s">
        <v>141</v>
      </c>
      <c r="D18" s="18" t="s">
        <v>142</v>
      </c>
      <c r="E18" s="18" t="s">
        <v>143</v>
      </c>
      <c r="F18" s="27"/>
      <c r="G18" s="23"/>
      <c r="H18" s="18"/>
      <c r="I18" s="23"/>
      <c r="J18" s="41"/>
    </row>
    <row r="19" spans="1:10" x14ac:dyDescent="0.15">
      <c r="A19" s="41"/>
      <c r="B19" s="17" t="s">
        <v>17</v>
      </c>
      <c r="C19" s="74" t="s">
        <v>144</v>
      </c>
      <c r="D19" s="74" t="s">
        <v>145</v>
      </c>
      <c r="E19" s="74" t="s">
        <v>146</v>
      </c>
      <c r="F19" s="27"/>
      <c r="G19" s="22"/>
      <c r="H19" s="18"/>
      <c r="I19" s="22"/>
      <c r="J19" s="41"/>
    </row>
    <row r="20" spans="1:10" x14ac:dyDescent="0.15">
      <c r="A20" s="41"/>
      <c r="B20" s="52" t="s">
        <v>36</v>
      </c>
      <c r="C20" s="51" t="s">
        <v>14</v>
      </c>
      <c r="D20" s="51" t="s">
        <v>13</v>
      </c>
      <c r="E20" s="51" t="s">
        <v>13</v>
      </c>
      <c r="F20" s="53">
        <v>4</v>
      </c>
      <c r="G20" s="57"/>
      <c r="H20" s="51">
        <v>5</v>
      </c>
      <c r="I20" s="23"/>
      <c r="J20" s="41"/>
    </row>
    <row r="21" spans="1:10" x14ac:dyDescent="0.15">
      <c r="A21" s="41"/>
      <c r="B21" s="34" t="s">
        <v>16</v>
      </c>
      <c r="C21" s="18" t="s">
        <v>147</v>
      </c>
      <c r="D21" s="18" t="s">
        <v>148</v>
      </c>
      <c r="E21" s="59" t="s">
        <v>149</v>
      </c>
      <c r="F21" s="27"/>
      <c r="G21" s="23"/>
      <c r="H21" s="18"/>
      <c r="I21" s="23"/>
      <c r="J21" s="41"/>
    </row>
    <row r="22" spans="1:10" x14ac:dyDescent="0.15">
      <c r="A22" s="41"/>
      <c r="B22" s="17" t="s">
        <v>17</v>
      </c>
      <c r="C22" s="75">
        <v>54.5</v>
      </c>
      <c r="D22" s="76">
        <v>55.2</v>
      </c>
      <c r="E22" s="1">
        <v>55.9</v>
      </c>
      <c r="F22" s="27"/>
      <c r="G22" s="22"/>
      <c r="H22" s="32"/>
      <c r="I22" s="22"/>
      <c r="J22" s="41"/>
    </row>
    <row r="23" spans="1:10" x14ac:dyDescent="0.15">
      <c r="A23" s="41"/>
      <c r="B23" s="52" t="s">
        <v>37</v>
      </c>
      <c r="C23" s="67" t="s">
        <v>14</v>
      </c>
      <c r="D23" s="68"/>
      <c r="E23" s="68"/>
      <c r="F23" s="53">
        <v>0</v>
      </c>
      <c r="G23" s="54"/>
      <c r="H23" s="51">
        <v>5</v>
      </c>
      <c r="I23" s="23"/>
      <c r="J23" s="41"/>
    </row>
    <row r="24" spans="1:10" x14ac:dyDescent="0.15">
      <c r="A24" s="41"/>
      <c r="B24" s="34" t="s">
        <v>15</v>
      </c>
      <c r="C24" s="26"/>
      <c r="D24" s="28"/>
      <c r="E24" s="27"/>
      <c r="F24" s="27"/>
      <c r="G24" s="33"/>
      <c r="H24" s="18"/>
      <c r="I24" s="23"/>
      <c r="J24" s="41"/>
    </row>
    <row r="25" spans="1:10" x14ac:dyDescent="0.15">
      <c r="A25" s="41"/>
      <c r="B25" s="17" t="s">
        <v>17</v>
      </c>
      <c r="C25" s="73"/>
      <c r="D25" s="18"/>
      <c r="E25" s="24"/>
      <c r="F25" s="27"/>
      <c r="G25" s="33"/>
      <c r="H25" s="18"/>
      <c r="I25" s="22"/>
      <c r="J25" s="41"/>
    </row>
    <row r="26" spans="1:10" x14ac:dyDescent="0.15">
      <c r="A26" s="41"/>
      <c r="B26" s="52" t="s">
        <v>38</v>
      </c>
      <c r="C26" s="51" t="s">
        <v>13</v>
      </c>
      <c r="D26" s="51" t="s">
        <v>13</v>
      </c>
      <c r="E26" s="51" t="s">
        <v>13</v>
      </c>
      <c r="F26" s="51"/>
      <c r="G26" s="54"/>
      <c r="H26" s="51"/>
      <c r="I26" s="23"/>
      <c r="J26" s="41"/>
    </row>
    <row r="27" spans="1:10" x14ac:dyDescent="0.15">
      <c r="A27" s="41"/>
      <c r="B27" s="34" t="s">
        <v>16</v>
      </c>
      <c r="C27" s="18" t="s">
        <v>155</v>
      </c>
      <c r="D27" s="18" t="s">
        <v>156</v>
      </c>
      <c r="E27" s="18" t="s">
        <v>121</v>
      </c>
      <c r="F27" s="18">
        <v>9</v>
      </c>
      <c r="G27" s="33"/>
      <c r="H27" s="18">
        <v>0</v>
      </c>
      <c r="I27" s="23"/>
      <c r="J27" s="41"/>
    </row>
    <row r="28" spans="1:10" x14ac:dyDescent="0.15">
      <c r="A28" s="41"/>
      <c r="B28" s="17" t="s">
        <v>17</v>
      </c>
      <c r="C28" s="73">
        <v>44.7</v>
      </c>
      <c r="D28" s="73">
        <v>44.75</v>
      </c>
      <c r="E28" s="73">
        <v>45.7</v>
      </c>
      <c r="F28" s="18"/>
      <c r="G28" s="33"/>
      <c r="H28" s="18"/>
      <c r="I28" s="22"/>
      <c r="J28" s="41"/>
    </row>
    <row r="29" spans="1:10" x14ac:dyDescent="0.15">
      <c r="A29" s="41"/>
      <c r="B29" s="52" t="s">
        <v>39</v>
      </c>
      <c r="C29" s="51" t="s">
        <v>13</v>
      </c>
      <c r="D29" s="51" t="s">
        <v>13</v>
      </c>
      <c r="E29" s="51" t="s">
        <v>13</v>
      </c>
      <c r="F29" s="51">
        <v>9</v>
      </c>
      <c r="G29" s="54"/>
      <c r="H29" s="51">
        <v>0</v>
      </c>
      <c r="I29" s="23"/>
      <c r="J29" s="41"/>
    </row>
    <row r="30" spans="1:10" x14ac:dyDescent="0.15">
      <c r="A30" s="41"/>
      <c r="B30" s="34" t="s">
        <v>16</v>
      </c>
      <c r="C30" s="18" t="s">
        <v>121</v>
      </c>
      <c r="D30" s="18" t="s">
        <v>143</v>
      </c>
      <c r="E30" s="18" t="s">
        <v>149</v>
      </c>
      <c r="F30" s="18"/>
      <c r="G30" s="33"/>
      <c r="H30" s="18"/>
      <c r="I30" s="23"/>
      <c r="J30" s="41"/>
    </row>
    <row r="31" spans="1:10" x14ac:dyDescent="0.15">
      <c r="A31" s="41"/>
      <c r="B31" s="17" t="s">
        <v>17</v>
      </c>
      <c r="C31" s="74" t="s">
        <v>157</v>
      </c>
      <c r="D31" s="74" t="s">
        <v>158</v>
      </c>
      <c r="E31" s="74" t="s">
        <v>159</v>
      </c>
      <c r="F31" s="18"/>
      <c r="G31" s="33"/>
      <c r="H31" s="18"/>
      <c r="I31" s="22"/>
      <c r="J31" s="41"/>
    </row>
    <row r="32" spans="1:10" x14ac:dyDescent="0.15">
      <c r="A32" s="41"/>
      <c r="B32" s="52" t="s">
        <v>40</v>
      </c>
      <c r="C32" s="51" t="s">
        <v>13</v>
      </c>
      <c r="D32" s="51" t="s">
        <v>14</v>
      </c>
      <c r="E32" s="51" t="s">
        <v>13</v>
      </c>
      <c r="F32" s="64">
        <v>6</v>
      </c>
      <c r="G32" s="24"/>
      <c r="H32" s="51">
        <v>3</v>
      </c>
      <c r="I32" s="23"/>
      <c r="J32" s="41"/>
    </row>
    <row r="33" spans="1:10" x14ac:dyDescent="0.15">
      <c r="A33" s="41"/>
      <c r="B33" s="34" t="s">
        <v>16</v>
      </c>
      <c r="C33" s="18" t="s">
        <v>160</v>
      </c>
      <c r="D33" s="18" t="s">
        <v>108</v>
      </c>
      <c r="E33" s="18" t="s">
        <v>161</v>
      </c>
      <c r="F33" s="4"/>
      <c r="G33" s="4"/>
      <c r="H33" s="4"/>
      <c r="I33" s="23"/>
      <c r="J33" s="41"/>
    </row>
    <row r="34" spans="1:10" x14ac:dyDescent="0.15">
      <c r="A34" s="41"/>
      <c r="B34" s="17" t="s">
        <v>17</v>
      </c>
      <c r="C34" s="73">
        <v>23.2</v>
      </c>
      <c r="D34" s="73">
        <v>23.3</v>
      </c>
      <c r="E34" s="73">
        <v>23.9</v>
      </c>
      <c r="F34" s="4"/>
      <c r="G34" s="4"/>
      <c r="H34" s="4"/>
      <c r="I34" s="22"/>
      <c r="J34" s="41"/>
    </row>
    <row r="35" spans="1:10" x14ac:dyDescent="0.15">
      <c r="A35" s="41"/>
      <c r="B35" s="52" t="s">
        <v>41</v>
      </c>
      <c r="C35" s="51" t="s">
        <v>13</v>
      </c>
      <c r="D35" s="51" t="s">
        <v>13</v>
      </c>
      <c r="E35" s="51" t="s">
        <v>14</v>
      </c>
      <c r="F35" s="69">
        <v>8</v>
      </c>
      <c r="G35" s="69"/>
      <c r="H35" s="69">
        <v>1</v>
      </c>
      <c r="I35" s="23"/>
      <c r="J35" s="41"/>
    </row>
    <row r="36" spans="1:10" x14ac:dyDescent="0.15">
      <c r="A36" s="41"/>
      <c r="B36" s="34" t="s">
        <v>16</v>
      </c>
      <c r="C36" s="18" t="s">
        <v>136</v>
      </c>
      <c r="D36" s="36" t="s">
        <v>162</v>
      </c>
      <c r="E36" s="18" t="s">
        <v>163</v>
      </c>
      <c r="F36" s="4"/>
      <c r="G36" s="4"/>
      <c r="H36" s="4"/>
      <c r="I36" s="23"/>
      <c r="J36" s="41"/>
    </row>
    <row r="37" spans="1:10" x14ac:dyDescent="0.15">
      <c r="A37" s="41"/>
      <c r="B37" s="17" t="s">
        <v>17</v>
      </c>
      <c r="C37" s="74" t="s">
        <v>164</v>
      </c>
      <c r="D37" s="74" t="s">
        <v>165</v>
      </c>
      <c r="E37" s="74" t="s">
        <v>166</v>
      </c>
      <c r="F37" s="4"/>
      <c r="G37" s="4"/>
      <c r="H37" s="4"/>
      <c r="I37" s="22"/>
      <c r="J37" s="41"/>
    </row>
    <row r="38" spans="1:10" x14ac:dyDescent="0.15">
      <c r="A38" s="41"/>
      <c r="B38" s="52" t="s">
        <v>42</v>
      </c>
      <c r="C38" s="51" t="s">
        <v>13</v>
      </c>
      <c r="D38" s="68"/>
      <c r="E38" s="68"/>
      <c r="F38" s="18">
        <v>5</v>
      </c>
      <c r="G38" s="18"/>
      <c r="H38" s="18">
        <v>0</v>
      </c>
      <c r="I38" s="23"/>
      <c r="J38" s="41"/>
    </row>
    <row r="39" spans="1:10" x14ac:dyDescent="0.15">
      <c r="A39" s="41"/>
      <c r="B39" s="34" t="s">
        <v>15</v>
      </c>
      <c r="C39" s="18"/>
      <c r="D39" s="18"/>
      <c r="E39" s="18"/>
      <c r="F39" s="4"/>
      <c r="G39" s="4"/>
      <c r="H39" s="4"/>
      <c r="I39" s="23"/>
      <c r="J39" s="41"/>
    </row>
    <row r="40" spans="1:10" x14ac:dyDescent="0.15">
      <c r="A40" s="41"/>
      <c r="B40" s="17" t="s">
        <v>17</v>
      </c>
      <c r="C40" s="74" t="s">
        <v>138</v>
      </c>
      <c r="D40" s="36"/>
      <c r="E40" s="36"/>
      <c r="F40" s="4"/>
      <c r="G40" s="4"/>
      <c r="H40" s="4"/>
      <c r="I40" s="22"/>
      <c r="J40" s="41"/>
    </row>
    <row r="41" spans="1:10" x14ac:dyDescent="0.15">
      <c r="A41" s="41"/>
      <c r="B41" s="52" t="s">
        <v>43</v>
      </c>
      <c r="C41" s="51" t="s">
        <v>13</v>
      </c>
      <c r="D41" s="51" t="s">
        <v>13</v>
      </c>
      <c r="E41" s="51" t="s">
        <v>13</v>
      </c>
      <c r="F41" s="60">
        <v>9</v>
      </c>
      <c r="G41" s="61"/>
      <c r="H41" s="62">
        <v>0</v>
      </c>
      <c r="I41" s="23"/>
      <c r="J41" s="41"/>
    </row>
    <row r="42" spans="1:10" x14ac:dyDescent="0.15">
      <c r="A42" s="41"/>
      <c r="B42" s="34" t="s">
        <v>16</v>
      </c>
      <c r="C42" s="18" t="s">
        <v>167</v>
      </c>
      <c r="D42" s="18" t="s">
        <v>168</v>
      </c>
      <c r="E42" s="18" t="s">
        <v>169</v>
      </c>
      <c r="F42" s="27"/>
      <c r="G42" s="33"/>
      <c r="H42" s="18"/>
      <c r="I42" s="23"/>
      <c r="J42" s="41"/>
    </row>
    <row r="43" spans="1:10" x14ac:dyDescent="0.15">
      <c r="A43" s="41"/>
      <c r="B43" s="17" t="s">
        <v>17</v>
      </c>
      <c r="C43" s="79" t="s">
        <v>170</v>
      </c>
      <c r="D43" s="79" t="s">
        <v>171</v>
      </c>
      <c r="E43" s="73" t="s">
        <v>172</v>
      </c>
      <c r="F43" s="27"/>
      <c r="G43" s="33"/>
      <c r="H43" s="18"/>
      <c r="I43" s="22"/>
      <c r="J43" s="41"/>
    </row>
    <row r="44" spans="1:10" x14ac:dyDescent="0.15">
      <c r="A44" s="41"/>
      <c r="B44" s="52" t="s">
        <v>44</v>
      </c>
      <c r="C44" s="51" t="s">
        <v>13</v>
      </c>
      <c r="D44" s="51" t="s">
        <v>14</v>
      </c>
      <c r="E44" s="51" t="s">
        <v>13</v>
      </c>
      <c r="F44" s="53">
        <v>6</v>
      </c>
      <c r="G44" s="54"/>
      <c r="H44" s="51">
        <v>3</v>
      </c>
      <c r="I44" s="23"/>
      <c r="J44" s="41"/>
    </row>
    <row r="45" spans="1:10" x14ac:dyDescent="0.15">
      <c r="A45" s="41"/>
      <c r="B45" s="34" t="s">
        <v>16</v>
      </c>
      <c r="C45" s="18" t="s">
        <v>113</v>
      </c>
      <c r="D45" s="18" t="s">
        <v>114</v>
      </c>
      <c r="E45" s="18" t="s">
        <v>115</v>
      </c>
      <c r="F45" s="27"/>
      <c r="G45" s="33"/>
      <c r="H45" s="18"/>
      <c r="I45" s="23"/>
      <c r="J45" s="41"/>
    </row>
    <row r="46" spans="1:10" x14ac:dyDescent="0.15">
      <c r="A46" s="41"/>
      <c r="B46" s="17" t="s">
        <v>17</v>
      </c>
      <c r="C46" s="73" t="s">
        <v>116</v>
      </c>
      <c r="D46" s="73" t="s">
        <v>117</v>
      </c>
      <c r="E46" s="73" t="s">
        <v>118</v>
      </c>
      <c r="F46" s="27"/>
      <c r="G46" s="33"/>
      <c r="H46" s="18"/>
      <c r="I46" s="22"/>
      <c r="J46" s="41"/>
    </row>
    <row r="47" spans="1:10" x14ac:dyDescent="0.15">
      <c r="A47" s="41"/>
      <c r="B47" s="52" t="s">
        <v>45</v>
      </c>
      <c r="C47" s="51" t="s">
        <v>14</v>
      </c>
      <c r="D47" s="51" t="s">
        <v>14</v>
      </c>
      <c r="E47" s="51" t="s">
        <v>13</v>
      </c>
      <c r="F47" s="53">
        <v>3</v>
      </c>
      <c r="G47" s="54"/>
      <c r="H47" s="51">
        <v>6</v>
      </c>
      <c r="I47" s="23"/>
      <c r="J47" s="41"/>
    </row>
    <row r="48" spans="1:10" x14ac:dyDescent="0.15">
      <c r="A48" s="41"/>
      <c r="B48" s="34" t="s">
        <v>16</v>
      </c>
      <c r="C48" s="38" t="s">
        <v>107</v>
      </c>
      <c r="D48" s="38" t="s">
        <v>108</v>
      </c>
      <c r="E48" s="38" t="s">
        <v>109</v>
      </c>
      <c r="F48" s="27"/>
      <c r="G48" s="33"/>
      <c r="H48" s="18"/>
      <c r="I48" s="23"/>
      <c r="J48" s="41"/>
    </row>
    <row r="49" spans="1:16" x14ac:dyDescent="0.15">
      <c r="A49" s="41"/>
      <c r="B49" s="17" t="s">
        <v>17</v>
      </c>
      <c r="C49" s="71" t="s">
        <v>110</v>
      </c>
      <c r="D49" s="78" t="s">
        <v>111</v>
      </c>
      <c r="E49" s="73" t="s">
        <v>111</v>
      </c>
      <c r="F49" s="27"/>
      <c r="G49" s="33"/>
      <c r="H49" s="18"/>
      <c r="I49" s="22"/>
      <c r="J49" s="41"/>
    </row>
    <row r="50" spans="1:16" x14ac:dyDescent="0.15">
      <c r="A50" s="41"/>
      <c r="B50" s="52" t="s">
        <v>46</v>
      </c>
      <c r="C50" s="51" t="s">
        <v>13</v>
      </c>
      <c r="D50" s="51" t="s">
        <v>13</v>
      </c>
      <c r="E50" s="51" t="s">
        <v>13</v>
      </c>
      <c r="F50" s="53">
        <v>9</v>
      </c>
      <c r="G50" s="54"/>
      <c r="H50" s="51">
        <v>0</v>
      </c>
      <c r="I50" s="23"/>
      <c r="J50" s="41"/>
    </row>
    <row r="51" spans="1:16" x14ac:dyDescent="0.15">
      <c r="A51" s="41"/>
      <c r="B51" s="34" t="s">
        <v>16</v>
      </c>
      <c r="C51" s="18" t="s">
        <v>135</v>
      </c>
      <c r="D51" s="18" t="s">
        <v>136</v>
      </c>
      <c r="E51" s="18" t="s">
        <v>137</v>
      </c>
      <c r="F51" s="27"/>
      <c r="G51" s="33"/>
      <c r="H51" s="18"/>
      <c r="I51" s="23"/>
      <c r="J51" s="41"/>
    </row>
    <row r="52" spans="1:16" x14ac:dyDescent="0.15">
      <c r="A52" s="41"/>
      <c r="B52" s="17" t="s">
        <v>17</v>
      </c>
      <c r="C52" s="73" t="s">
        <v>139</v>
      </c>
      <c r="D52" s="73" t="s">
        <v>140</v>
      </c>
      <c r="E52" s="73" t="s">
        <v>140</v>
      </c>
      <c r="F52" s="27"/>
      <c r="G52" s="33"/>
      <c r="H52" s="18"/>
      <c r="I52" s="22"/>
      <c r="J52" s="41"/>
    </row>
    <row r="53" spans="1:16" x14ac:dyDescent="0.15">
      <c r="A53" s="41"/>
      <c r="B53" s="52" t="s">
        <v>47</v>
      </c>
      <c r="C53" s="51" t="s">
        <v>14</v>
      </c>
      <c r="D53" s="51" t="s">
        <v>14</v>
      </c>
      <c r="E53" s="51" t="s">
        <v>14</v>
      </c>
      <c r="F53" s="53">
        <v>8</v>
      </c>
      <c r="G53" s="54"/>
      <c r="H53" s="51">
        <v>1</v>
      </c>
      <c r="I53" s="23"/>
      <c r="J53" s="41"/>
    </row>
    <row r="54" spans="1:16" ht="14" thickBot="1" x14ac:dyDescent="0.2">
      <c r="A54" s="41"/>
      <c r="B54" s="34" t="s">
        <v>16</v>
      </c>
      <c r="C54" s="18" t="s">
        <v>173</v>
      </c>
      <c r="D54" s="18" t="s">
        <v>131</v>
      </c>
      <c r="E54" s="18" t="s">
        <v>174</v>
      </c>
      <c r="F54" s="27"/>
      <c r="G54" s="33"/>
      <c r="H54" s="18"/>
      <c r="I54" s="23"/>
      <c r="J54" s="41"/>
    </row>
    <row r="55" spans="1:16" x14ac:dyDescent="0.15">
      <c r="A55" s="41"/>
      <c r="B55" s="17" t="s">
        <v>17</v>
      </c>
      <c r="C55" s="73" t="s">
        <v>175</v>
      </c>
      <c r="D55" s="73" t="s">
        <v>176</v>
      </c>
      <c r="E55" s="73" t="s">
        <v>177</v>
      </c>
      <c r="F55" s="27"/>
      <c r="G55" s="33"/>
      <c r="H55" s="18"/>
      <c r="I55" s="22"/>
      <c r="J55" s="41"/>
      <c r="N55" s="80" t="s">
        <v>10</v>
      </c>
      <c r="O55" s="81"/>
      <c r="P55" s="82"/>
    </row>
    <row r="56" spans="1:16" x14ac:dyDescent="0.15">
      <c r="A56" s="41"/>
      <c r="B56" s="52" t="s">
        <v>48</v>
      </c>
      <c r="C56" s="51" t="s">
        <v>13</v>
      </c>
      <c r="D56" s="51" t="s">
        <v>13</v>
      </c>
      <c r="E56" s="51" t="s">
        <v>14</v>
      </c>
      <c r="F56" s="53">
        <v>8</v>
      </c>
      <c r="G56" s="54"/>
      <c r="H56" s="51">
        <v>1</v>
      </c>
      <c r="I56" s="23"/>
      <c r="J56" s="41"/>
      <c r="N56" s="5"/>
      <c r="O56" s="6">
        <f>F62</f>
        <v>0</v>
      </c>
      <c r="P56" s="7">
        <f>H62</f>
        <v>0</v>
      </c>
    </row>
    <row r="57" spans="1:16" x14ac:dyDescent="0.15">
      <c r="A57" s="41"/>
      <c r="B57" s="34" t="s">
        <v>16</v>
      </c>
      <c r="C57" s="66" t="s">
        <v>129</v>
      </c>
      <c r="D57" s="18" t="s">
        <v>130</v>
      </c>
      <c r="E57" s="18" t="s">
        <v>131</v>
      </c>
      <c r="F57" s="27"/>
      <c r="G57" s="33"/>
      <c r="H57" s="18"/>
      <c r="I57" s="23"/>
      <c r="J57" s="41"/>
      <c r="N57" s="5" t="s">
        <v>5</v>
      </c>
      <c r="O57" s="4" t="e">
        <f>F8+F11+#REF!+F17+F20+F23+F26+F29+'Girls Meet'!F32+'Girls Meet'!F35+'Girls Meet'!F38</f>
        <v>#REF!</v>
      </c>
      <c r="P57" s="8">
        <f>H8+H11+H14+H17+H20+H23+H26+H29+'Girls Meet'!H32+'Girls Meet'!H35+'Girls Meet'!H38</f>
        <v>18</v>
      </c>
    </row>
    <row r="58" spans="1:16" x14ac:dyDescent="0.15">
      <c r="A58" s="41"/>
      <c r="B58" s="17" t="s">
        <v>17</v>
      </c>
      <c r="C58" s="73" t="s">
        <v>132</v>
      </c>
      <c r="D58" s="73" t="s">
        <v>133</v>
      </c>
      <c r="E58" s="73" t="s">
        <v>134</v>
      </c>
      <c r="F58" s="27"/>
      <c r="G58" s="33"/>
      <c r="H58" s="18"/>
      <c r="I58" s="22"/>
      <c r="J58" s="41"/>
      <c r="N58" s="5" t="s">
        <v>6</v>
      </c>
      <c r="O58" s="4">
        <f>F41+F44+F47+F50+F53+F56+F59</f>
        <v>49</v>
      </c>
      <c r="P58" s="8">
        <f>H41+H44+H47+H50+H53+H56+H59</f>
        <v>14</v>
      </c>
    </row>
    <row r="59" spans="1:16" x14ac:dyDescent="0.15">
      <c r="A59" s="41"/>
      <c r="B59" s="52" t="s">
        <v>0</v>
      </c>
      <c r="C59" s="51" t="s">
        <v>13</v>
      </c>
      <c r="D59" s="51" t="s">
        <v>14</v>
      </c>
      <c r="E59" s="51" t="s">
        <v>13</v>
      </c>
      <c r="F59" s="53">
        <v>6</v>
      </c>
      <c r="G59" s="54"/>
      <c r="H59" s="51">
        <v>3</v>
      </c>
      <c r="I59" s="23"/>
      <c r="J59" s="41"/>
      <c r="N59" s="5" t="s">
        <v>7</v>
      </c>
      <c r="O59" s="4">
        <f>F8+F17+F29+'Girls Meet'!F35</f>
        <v>23</v>
      </c>
      <c r="P59" s="8">
        <f>H8+H17+H29+'Girls Meet'!H35</f>
        <v>0</v>
      </c>
    </row>
    <row r="60" spans="1:16" x14ac:dyDescent="0.15">
      <c r="A60" s="41"/>
      <c r="B60" s="34" t="s">
        <v>16</v>
      </c>
      <c r="C60" s="18" t="s">
        <v>150</v>
      </c>
      <c r="D60" s="18" t="s">
        <v>131</v>
      </c>
      <c r="E60" s="18" t="s">
        <v>151</v>
      </c>
      <c r="F60" s="27"/>
      <c r="G60" s="33"/>
      <c r="H60" s="18"/>
      <c r="I60" s="23"/>
      <c r="J60" s="41"/>
      <c r="N60" s="5" t="s">
        <v>11</v>
      </c>
      <c r="O60" s="4" t="e">
        <f>F11+#REF!+F20+F23+F26+'Girls Meet'!F32+'Girls Meet'!F38</f>
        <v>#REF!</v>
      </c>
      <c r="P60" s="8">
        <f>H11+H14+H20+H23+H26+'Girls Meet'!H32+'Girls Meet'!H38</f>
        <v>18</v>
      </c>
    </row>
    <row r="61" spans="1:16" ht="14" thickBot="1" x14ac:dyDescent="0.2">
      <c r="A61" s="41"/>
      <c r="B61" s="17" t="s">
        <v>17</v>
      </c>
      <c r="C61" s="73" t="s">
        <v>152</v>
      </c>
      <c r="D61" s="73" t="s">
        <v>153</v>
      </c>
      <c r="E61" s="73" t="s">
        <v>154</v>
      </c>
      <c r="F61" s="27"/>
      <c r="G61" s="33"/>
      <c r="H61" s="18"/>
      <c r="I61" s="23"/>
      <c r="J61" s="41"/>
      <c r="N61" s="5" t="s">
        <v>12</v>
      </c>
      <c r="O61" s="4">
        <f>F8+F23+'Girls Meet'!F38</f>
        <v>10</v>
      </c>
      <c r="P61" s="8">
        <f>H8+H23+'Girls Meet'!H38</f>
        <v>5</v>
      </c>
    </row>
    <row r="62" spans="1:16" ht="14" thickTop="1" x14ac:dyDescent="0.15">
      <c r="A62" s="41"/>
      <c r="B62" s="48"/>
      <c r="C62" s="49"/>
      <c r="D62" s="48"/>
      <c r="E62" s="97" t="s">
        <v>2</v>
      </c>
      <c r="F62" s="99"/>
      <c r="G62" s="100"/>
      <c r="H62" s="85"/>
      <c r="I62" s="86"/>
      <c r="J62" s="41"/>
      <c r="N62" s="5" t="s">
        <v>9</v>
      </c>
      <c r="O62" s="4">
        <f>F41+F44+F47+F50</f>
        <v>27</v>
      </c>
      <c r="P62" s="8">
        <f>H41+H44+H47+H50</f>
        <v>9</v>
      </c>
    </row>
    <row r="63" spans="1:16" ht="14" thickBot="1" x14ac:dyDescent="0.2">
      <c r="A63" s="41"/>
      <c r="B63" s="48"/>
      <c r="C63" s="49"/>
      <c r="D63" s="48"/>
      <c r="E63" s="98"/>
      <c r="F63" s="87">
        <f>SUM(F8:F59)</f>
        <v>118</v>
      </c>
      <c r="G63" s="88"/>
      <c r="H63" s="87">
        <f>SUM(H8:H59)</f>
        <v>31</v>
      </c>
      <c r="I63" s="88"/>
      <c r="J63" s="41"/>
      <c r="N63" s="9" t="s">
        <v>8</v>
      </c>
      <c r="O63" s="10">
        <f>F53+F56+F59</f>
        <v>22</v>
      </c>
      <c r="P63" s="11">
        <f>H53+H56+H59</f>
        <v>5</v>
      </c>
    </row>
    <row r="64" spans="1:16" ht="14" thickTop="1" x14ac:dyDescent="0.15">
      <c r="A64" s="41"/>
      <c r="B64" s="48"/>
      <c r="C64" s="49"/>
      <c r="D64" s="48"/>
      <c r="E64" t="s">
        <v>27</v>
      </c>
      <c r="F64" s="70">
        <f>F63+H63</f>
        <v>149</v>
      </c>
      <c r="G64" s="29"/>
      <c r="H64" s="3"/>
      <c r="I64" s="29"/>
      <c r="J64" s="41"/>
    </row>
    <row r="65" spans="1:10" ht="21" x14ac:dyDescent="0.3">
      <c r="A65" s="41"/>
      <c r="B65" s="2" t="s">
        <v>3</v>
      </c>
      <c r="C65" s="93"/>
      <c r="D65" s="94"/>
      <c r="E65" s="95"/>
      <c r="F65" s="96"/>
      <c r="G65" s="12"/>
      <c r="H65" s="12"/>
      <c r="I65" s="30"/>
      <c r="J65" s="41"/>
    </row>
  </sheetData>
  <mergeCells count="13">
    <mergeCell ref="B1:I1"/>
    <mergeCell ref="B3:C3"/>
    <mergeCell ref="F4:I4"/>
    <mergeCell ref="F7:G7"/>
    <mergeCell ref="H7:I7"/>
    <mergeCell ref="C65:D65"/>
    <mergeCell ref="E65:F65"/>
    <mergeCell ref="N55:P55"/>
    <mergeCell ref="E62:E63"/>
    <mergeCell ref="F62:G62"/>
    <mergeCell ref="H62:I62"/>
    <mergeCell ref="F63:G63"/>
    <mergeCell ref="H63:I63"/>
  </mergeCells>
  <dataValidations count="1">
    <dataValidation type="list" showInputMessage="1" showErrorMessage="1" sqref="C56:E56 C11:E11 C44:E44 C17:E17 C20:E20 C23 C26:E26 C29:E29 C47:E47 C50:E50 C53:E53 C8 C14:E14 C32:E32 C35:E35 C38 C41:E41 C59:E59" xr:uid="{00000000-0002-0000-0100-000000000000}">
      <formula1>$N$9:$N$12</formula1>
    </dataValidation>
  </dataValidations>
  <printOptions gridLines="1"/>
  <pageMargins left="0.5" right="0.5" top="0.5" bottom="0.5" header="0" footer="0"/>
  <pageSetup scale="82"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Girls Meet</vt:lpstr>
      <vt:lpstr>Boys Meet</vt:lpstr>
      <vt:lpstr>'Boys Meet'!Print_Area</vt:lpstr>
      <vt:lpstr>'Girls Meet'!Print_Area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Eastern College School of Pro</dc:creator>
  <cp:lastModifiedBy>Robert Miller</cp:lastModifiedBy>
  <cp:lastPrinted>2012-03-29T23:39:49Z</cp:lastPrinted>
  <dcterms:created xsi:type="dcterms:W3CDTF">2002-06-27T01:28:16Z</dcterms:created>
  <dcterms:modified xsi:type="dcterms:W3CDTF">2026-04-14T02:14:50Z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957263875</vt:i4>
  </property>
  <property fmtid="{D5CDD505-2E9C-101B-9397-08002B2CF9AE}" pid="3" name="_EmailSubject">
    <vt:lpwstr>MC @ Lebanon</vt:lpwstr>
  </property>
  <property fmtid="{D5CDD505-2E9C-101B-9397-08002B2CF9AE}" pid="4" name="_AuthorEmail">
    <vt:lpwstr>schwartzm@mcsd.k12.pa.us</vt:lpwstr>
  </property>
  <property fmtid="{D5CDD505-2E9C-101B-9397-08002B2CF9AE}" pid="5" name="_AuthorEmailDisplayName">
    <vt:lpwstr>Matthew Schwartz</vt:lpwstr>
  </property>
</Properties>
</file>