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102"/>
  <workbookPr autoCompressPictures="0"/>
  <mc:AlternateContent xmlns:mc="http://schemas.openxmlformats.org/markup-compatibility/2006">
    <mc:Choice Requires="x15">
      <x15ac:absPath xmlns:x15ac="http://schemas.microsoft.com/office/spreadsheetml/2010/11/ac" url="/Users/cal/Desktop/"/>
    </mc:Choice>
  </mc:AlternateContent>
  <xr:revisionPtr revIDLastSave="0" documentId="13_ncr:1_{F1780D1E-FC5F-F140-8A0A-7B0710A6FA48}" xr6:coauthVersionLast="47" xr6:coauthVersionMax="47" xr10:uidLastSave="{00000000-0000-0000-0000-000000000000}"/>
  <bookViews>
    <workbookView xWindow="0" yWindow="760" windowWidth="28080" windowHeight="24220" activeTab="1" xr2:uid="{00000000-000D-0000-FFFF-FFFF00000000}"/>
  </bookViews>
  <sheets>
    <sheet name="Boys Meet" sheetId="1" r:id="rId1"/>
    <sheet name="Girls Meet" sheetId="5" r:id="rId2"/>
  </sheets>
  <definedNames>
    <definedName name="_xlnm.Print_Area" localSheetId="0">'Boys Meet'!$A$1:$J$68</definedName>
    <definedName name="_xlnm.Print_Area" localSheetId="1">'Girls Meet'!$A$1:$J$67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61" i="1" l="1"/>
  <c r="H58" i="1"/>
  <c r="H55" i="1"/>
  <c r="H52" i="1"/>
  <c r="H49" i="1"/>
  <c r="H46" i="1"/>
  <c r="H43" i="1"/>
  <c r="H40" i="1"/>
  <c r="H37" i="1"/>
  <c r="H34" i="1"/>
  <c r="H31" i="1"/>
  <c r="H28" i="1"/>
  <c r="H25" i="1"/>
  <c r="H22" i="1"/>
  <c r="H19" i="1"/>
  <c r="H16" i="1"/>
  <c r="H13" i="1"/>
  <c r="H10" i="1"/>
  <c r="F61" i="1"/>
  <c r="F58" i="1"/>
  <c r="F55" i="1"/>
  <c r="F52" i="1"/>
  <c r="F49" i="1"/>
  <c r="F46" i="1"/>
  <c r="F43" i="1"/>
  <c r="F40" i="1"/>
  <c r="F37" i="1"/>
  <c r="F34" i="1"/>
  <c r="F31" i="1"/>
  <c r="F28" i="1"/>
  <c r="F25" i="1"/>
  <c r="F22" i="1"/>
  <c r="F19" i="1"/>
  <c r="F16" i="1"/>
  <c r="F13" i="1"/>
  <c r="F10" i="1"/>
  <c r="H64" i="1"/>
  <c r="N55" i="1" s="1"/>
  <c r="F64" i="1"/>
  <c r="M55" i="1" s="1"/>
  <c r="F10" i="5"/>
  <c r="H64" i="5"/>
  <c r="N55" i="5" s="1"/>
  <c r="H28" i="5"/>
  <c r="H10" i="5"/>
  <c r="I12" i="5" s="1"/>
  <c r="F13" i="5"/>
  <c r="H13" i="5"/>
  <c r="F16" i="5"/>
  <c r="H16" i="5"/>
  <c r="F19" i="5"/>
  <c r="H19" i="5"/>
  <c r="F22" i="5"/>
  <c r="H22" i="5"/>
  <c r="F25" i="5"/>
  <c r="H25" i="5"/>
  <c r="F28" i="5"/>
  <c r="F31" i="5"/>
  <c r="H31" i="5"/>
  <c r="F34" i="5"/>
  <c r="H34" i="5"/>
  <c r="F37" i="5"/>
  <c r="H37" i="5"/>
  <c r="F40" i="5"/>
  <c r="H40" i="5"/>
  <c r="F43" i="5"/>
  <c r="H43" i="5"/>
  <c r="F46" i="5"/>
  <c r="H46" i="5"/>
  <c r="F49" i="5"/>
  <c r="H49" i="5"/>
  <c r="F52" i="5"/>
  <c r="H52" i="5"/>
  <c r="F55" i="5"/>
  <c r="H55" i="5"/>
  <c r="F64" i="5"/>
  <c r="M55" i="5" s="1"/>
  <c r="F58" i="5"/>
  <c r="F61" i="5"/>
  <c r="H58" i="5"/>
  <c r="H61" i="5"/>
  <c r="M58" i="5" l="1"/>
  <c r="M60" i="1"/>
  <c r="M57" i="1"/>
  <c r="M61" i="1"/>
  <c r="N58" i="1"/>
  <c r="M59" i="1"/>
  <c r="G12" i="1"/>
  <c r="G15" i="1" s="1"/>
  <c r="G18" i="1" s="1"/>
  <c r="G21" i="1" s="1"/>
  <c r="G24" i="1" s="1"/>
  <c r="G27" i="1" s="1"/>
  <c r="G30" i="1" s="1"/>
  <c r="G33" i="1" s="1"/>
  <c r="G36" i="1" s="1"/>
  <c r="G39" i="1" s="1"/>
  <c r="G42" i="1" s="1"/>
  <c r="G45" i="1" s="1"/>
  <c r="G48" i="1" s="1"/>
  <c r="G51" i="1" s="1"/>
  <c r="G54" i="1" s="1"/>
  <c r="G57" i="1" s="1"/>
  <c r="G60" i="1" s="1"/>
  <c r="G63" i="1" s="1"/>
  <c r="F65" i="1" s="1"/>
  <c r="M56" i="1"/>
  <c r="N58" i="5"/>
  <c r="I12" i="1"/>
  <c r="I15" i="1" s="1"/>
  <c r="I18" i="1" s="1"/>
  <c r="I21" i="1" s="1"/>
  <c r="I24" i="1" s="1"/>
  <c r="I27" i="1" s="1"/>
  <c r="I30" i="1" s="1"/>
  <c r="I33" i="1" s="1"/>
  <c r="I36" i="1" s="1"/>
  <c r="I39" i="1" s="1"/>
  <c r="I42" i="1" s="1"/>
  <c r="I45" i="1" s="1"/>
  <c r="I48" i="1" s="1"/>
  <c r="I51" i="1" s="1"/>
  <c r="I54" i="1" s="1"/>
  <c r="I57" i="1" s="1"/>
  <c r="I60" i="1" s="1"/>
  <c r="I63" i="1" s="1"/>
  <c r="H65" i="1" s="1"/>
  <c r="M61" i="5"/>
  <c r="N57" i="1"/>
  <c r="M60" i="5"/>
  <c r="M59" i="5"/>
  <c r="G12" i="5"/>
  <c r="G15" i="5" s="1"/>
  <c r="G18" i="5" s="1"/>
  <c r="G21" i="5" s="1"/>
  <c r="G24" i="5" s="1"/>
  <c r="G27" i="5" s="1"/>
  <c r="G30" i="5" s="1"/>
  <c r="G33" i="5" s="1"/>
  <c r="G36" i="5" s="1"/>
  <c r="G39" i="5" s="1"/>
  <c r="G42" i="5" s="1"/>
  <c r="G45" i="5" s="1"/>
  <c r="G48" i="5" s="1"/>
  <c r="G51" i="5" s="1"/>
  <c r="G54" i="5" s="1"/>
  <c r="G57" i="5" s="1"/>
  <c r="G60" i="5" s="1"/>
  <c r="G63" i="5" s="1"/>
  <c r="F65" i="5" s="1"/>
  <c r="N56" i="5"/>
  <c r="N60" i="5"/>
  <c r="N61" i="5"/>
  <c r="I15" i="5"/>
  <c r="I18" i="5" s="1"/>
  <c r="I21" i="5" s="1"/>
  <c r="I24" i="5" s="1"/>
  <c r="I27" i="5" s="1"/>
  <c r="I30" i="5" s="1"/>
  <c r="I33" i="5" s="1"/>
  <c r="I36" i="5" s="1"/>
  <c r="I39" i="5" s="1"/>
  <c r="I42" i="5" s="1"/>
  <c r="I45" i="5" s="1"/>
  <c r="I48" i="5" s="1"/>
  <c r="I51" i="5" s="1"/>
  <c r="I54" i="5" s="1"/>
  <c r="I57" i="5" s="1"/>
  <c r="I60" i="5" s="1"/>
  <c r="I63" i="5" s="1"/>
  <c r="H65" i="5" s="1"/>
  <c r="N57" i="5"/>
  <c r="M57" i="5"/>
  <c r="M62" i="5"/>
  <c r="M58" i="1"/>
  <c r="N60" i="1"/>
  <c r="N61" i="1"/>
  <c r="N59" i="1"/>
  <c r="M62" i="1"/>
  <c r="M56" i="5"/>
  <c r="N62" i="1"/>
  <c r="N59" i="5"/>
  <c r="N62" i="5"/>
  <c r="N56" i="1"/>
  <c r="K65" i="1" l="1"/>
  <c r="K65" i="5"/>
</calcChain>
</file>

<file path=xl/sharedStrings.xml><?xml version="1.0" encoding="utf-8"?>
<sst xmlns="http://schemas.openxmlformats.org/spreadsheetml/2006/main" count="362" uniqueCount="168">
  <si>
    <t>4 X 800m Relay</t>
  </si>
  <si>
    <r>
      <t>1</t>
    </r>
    <r>
      <rPr>
        <vertAlign val="superscript"/>
        <sz val="10"/>
        <rFont val="Arial"/>
        <family val="2"/>
      </rPr>
      <t>st</t>
    </r>
  </si>
  <si>
    <r>
      <t>2</t>
    </r>
    <r>
      <rPr>
        <vertAlign val="superscript"/>
        <sz val="10"/>
        <rFont val="Arial"/>
        <family val="2"/>
      </rPr>
      <t>nd</t>
    </r>
  </si>
  <si>
    <r>
      <t>3</t>
    </r>
    <r>
      <rPr>
        <vertAlign val="superscript"/>
        <sz val="10"/>
        <rFont val="Arial"/>
        <family val="2"/>
      </rPr>
      <t>rd</t>
    </r>
  </si>
  <si>
    <t xml:space="preserve">Home:  </t>
  </si>
  <si>
    <t xml:space="preserve">Visitor:  </t>
  </si>
  <si>
    <t>High Hurdles</t>
  </si>
  <si>
    <t>100m Dash</t>
  </si>
  <si>
    <t>1600m Run</t>
  </si>
  <si>
    <t>400m Dash</t>
  </si>
  <si>
    <t>4 X 100m Relay</t>
  </si>
  <si>
    <t>300 Hurdles</t>
  </si>
  <si>
    <t>800m Run</t>
  </si>
  <si>
    <t>200m Dash</t>
  </si>
  <si>
    <t>3200m Run</t>
  </si>
  <si>
    <t>4 X 400m Relay</t>
  </si>
  <si>
    <t>Long Jump</t>
  </si>
  <si>
    <t>Triple Jump</t>
  </si>
  <si>
    <t>High Jump</t>
  </si>
  <si>
    <t>Pole Vault</t>
  </si>
  <si>
    <t>Javelin</t>
  </si>
  <si>
    <t>Shot Put</t>
  </si>
  <si>
    <t>Discus</t>
  </si>
  <si>
    <t>Name:</t>
  </si>
  <si>
    <t>Date:</t>
  </si>
  <si>
    <t>Pennsylvania Interscholastic Athletic Assiciation</t>
  </si>
  <si>
    <t>Track &amp; Field</t>
  </si>
  <si>
    <t>Official Scoresheet</t>
  </si>
  <si>
    <t>Girls Meet</t>
  </si>
  <si>
    <t>Boys Meet</t>
  </si>
  <si>
    <t>Final Score</t>
  </si>
  <si>
    <t xml:space="preserve">Meet Official:  </t>
  </si>
  <si>
    <t xml:space="preserve">Time Completed:  </t>
  </si>
  <si>
    <t>Time / Distance:</t>
  </si>
  <si>
    <t>total score</t>
  </si>
  <si>
    <t>Track</t>
  </si>
  <si>
    <t>Field</t>
  </si>
  <si>
    <t>Distance</t>
  </si>
  <si>
    <t>Sprints</t>
  </si>
  <si>
    <t>Jumps</t>
  </si>
  <si>
    <t>Throws</t>
  </si>
  <si>
    <t>Relays</t>
  </si>
  <si>
    <t>Event Analysis</t>
  </si>
  <si>
    <t>LS</t>
  </si>
  <si>
    <t>Manheim Central</t>
  </si>
  <si>
    <t>Shwartz</t>
  </si>
  <si>
    <t>Deckman</t>
  </si>
  <si>
    <t>Diller</t>
  </si>
  <si>
    <t>11:12.5</t>
  </si>
  <si>
    <t>Hosttter</t>
  </si>
  <si>
    <t>Mattiace</t>
  </si>
  <si>
    <t>Shussler</t>
  </si>
  <si>
    <t>Vanelli</t>
  </si>
  <si>
    <t>Maule</t>
  </si>
  <si>
    <t>Riley</t>
  </si>
  <si>
    <t>Henry</t>
  </si>
  <si>
    <t>Forry</t>
  </si>
  <si>
    <t>5' 2"</t>
  </si>
  <si>
    <t>4' 10"</t>
  </si>
  <si>
    <t>4' 8"</t>
  </si>
  <si>
    <t>Ellis</t>
  </si>
  <si>
    <t>Kline</t>
  </si>
  <si>
    <t>Hess</t>
  </si>
  <si>
    <t>107' 7"</t>
  </si>
  <si>
    <t>86' 6"</t>
  </si>
  <si>
    <t>81. 5"</t>
  </si>
  <si>
    <t>Yoder</t>
  </si>
  <si>
    <t>Fisher</t>
  </si>
  <si>
    <t>Lukacs</t>
  </si>
  <si>
    <t>Sutherland</t>
  </si>
  <si>
    <t>9:43.0</t>
  </si>
  <si>
    <t>Howe</t>
  </si>
  <si>
    <t>Delgado</t>
  </si>
  <si>
    <t>Taylor</t>
  </si>
  <si>
    <t>19.0</t>
  </si>
  <si>
    <t>Cunningham</t>
  </si>
  <si>
    <t>Bowerman</t>
  </si>
  <si>
    <t>Rohrer</t>
  </si>
  <si>
    <t>Colosi</t>
  </si>
  <si>
    <t>5:02.1</t>
  </si>
  <si>
    <t>5:02.3</t>
  </si>
  <si>
    <t>5:03.6</t>
  </si>
  <si>
    <t>Shelly</t>
  </si>
  <si>
    <t>Antonio Franco</t>
  </si>
  <si>
    <t>Higgins</t>
  </si>
  <si>
    <t>49' 2"</t>
  </si>
  <si>
    <t>41' 1.75"</t>
  </si>
  <si>
    <t>40' 5"</t>
  </si>
  <si>
    <t>Eibach</t>
  </si>
  <si>
    <t>Stoner</t>
  </si>
  <si>
    <t>5:30.5</t>
  </si>
  <si>
    <t>5:33.8</t>
  </si>
  <si>
    <t>6:02</t>
  </si>
  <si>
    <t>Grant</t>
  </si>
  <si>
    <t>30' 8.25"</t>
  </si>
  <si>
    <t>30' 5"</t>
  </si>
  <si>
    <t>26' 8.25"</t>
  </si>
  <si>
    <t>Stauffer</t>
  </si>
  <si>
    <t>Castro</t>
  </si>
  <si>
    <t>Poole</t>
  </si>
  <si>
    <t>18' 7"</t>
  </si>
  <si>
    <t>18' 1"</t>
  </si>
  <si>
    <t>Maraucci</t>
  </si>
  <si>
    <t>Black</t>
  </si>
  <si>
    <t>5' 6"</t>
  </si>
  <si>
    <t>Brubaker</t>
  </si>
  <si>
    <t>Knudsen</t>
  </si>
  <si>
    <t>15' 4"</t>
  </si>
  <si>
    <t>15' 1.5"</t>
  </si>
  <si>
    <t>14' 5.75"</t>
  </si>
  <si>
    <t>Nied</t>
  </si>
  <si>
    <t>135' 1"</t>
  </si>
  <si>
    <t>126' 10"</t>
  </si>
  <si>
    <t>123' 9"</t>
  </si>
  <si>
    <t>Flaud</t>
  </si>
  <si>
    <t>Sargent</t>
  </si>
  <si>
    <t>Kosydar</t>
  </si>
  <si>
    <t>Burkhart</t>
  </si>
  <si>
    <t>Moffett</t>
  </si>
  <si>
    <t>2:07.7</t>
  </si>
  <si>
    <t>2:08.5</t>
  </si>
  <si>
    <t>2:17.3</t>
  </si>
  <si>
    <t>Mayfield</t>
  </si>
  <si>
    <t>Dean</t>
  </si>
  <si>
    <t>Williams</t>
  </si>
  <si>
    <t>Weichler</t>
  </si>
  <si>
    <t>Mattice</t>
  </si>
  <si>
    <t>Fox</t>
  </si>
  <si>
    <t>McCarthy</t>
  </si>
  <si>
    <t>2:39.6</t>
  </si>
  <si>
    <t>2:44</t>
  </si>
  <si>
    <t>2:50.0</t>
  </si>
  <si>
    <t>Hondro</t>
  </si>
  <si>
    <t>Deller</t>
  </si>
  <si>
    <t>11' 0"</t>
  </si>
  <si>
    <t>8' 0"</t>
  </si>
  <si>
    <t>7' 6"</t>
  </si>
  <si>
    <t>97' 3"</t>
  </si>
  <si>
    <t>95' 3"</t>
  </si>
  <si>
    <t>Lockner</t>
  </si>
  <si>
    <t>Magagna</t>
  </si>
  <si>
    <t>Snavely</t>
  </si>
  <si>
    <t>11:19.9</t>
  </si>
  <si>
    <t>11:25</t>
  </si>
  <si>
    <t>11:59.2</t>
  </si>
  <si>
    <t>Marcucci</t>
  </si>
  <si>
    <t>37' 11"</t>
  </si>
  <si>
    <t>36' 8.5"</t>
  </si>
  <si>
    <t>34' 7.75"</t>
  </si>
  <si>
    <t>Kreider</t>
  </si>
  <si>
    <t>Garabo</t>
  </si>
  <si>
    <t>Tatman</t>
  </si>
  <si>
    <t>13' 0"</t>
  </si>
  <si>
    <t>10' 6"</t>
  </si>
  <si>
    <t>Staley</t>
  </si>
  <si>
    <t>132' 5"</t>
  </si>
  <si>
    <t>120' 8"</t>
  </si>
  <si>
    <t>115' 5"</t>
  </si>
  <si>
    <t>Deer</t>
  </si>
  <si>
    <t>Albright</t>
  </si>
  <si>
    <t>12:40</t>
  </si>
  <si>
    <t>12:42</t>
  </si>
  <si>
    <t>12:53</t>
  </si>
  <si>
    <t>Tollaksen</t>
  </si>
  <si>
    <t>Moister</t>
  </si>
  <si>
    <t>23' .25"</t>
  </si>
  <si>
    <t>31' 6"</t>
  </si>
  <si>
    <t>29' 2"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</si>
</sst>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name val="Arial"/>
    </font>
    <font>
      <vertAlign val="superscript"/>
      <sz val="10"/>
      <name val="Arial"/>
      <family val="2"/>
    </font>
    <font>
      <sz val="12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b/>
      <i/>
      <sz val="12"/>
      <name val="Arial"/>
      <family val="2"/>
    </font>
    <font>
      <sz val="16"/>
      <name val="Brush Script MT"/>
      <family val="4"/>
    </font>
    <font>
      <sz val="10"/>
      <color indexed="14"/>
      <name val="Arial"/>
      <family val="2"/>
    </font>
    <font>
      <i/>
      <sz val="10"/>
      <color indexed="14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i/>
      <sz val="12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14"/>
      </left>
      <right style="thin">
        <color indexed="14"/>
      </right>
      <top style="thick">
        <color indexed="14"/>
      </top>
      <bottom/>
      <diagonal/>
    </border>
    <border>
      <left style="thin">
        <color indexed="14"/>
      </left>
      <right style="thick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 style="thick">
        <color indexed="14"/>
      </top>
      <bottom/>
      <diagonal/>
    </border>
    <border>
      <left style="thick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n">
        <color indexed="14"/>
      </right>
      <top/>
      <bottom style="thick">
        <color indexed="14"/>
      </bottom>
      <diagonal/>
    </border>
    <border>
      <left style="thin">
        <color indexed="14"/>
      </left>
      <right style="thick">
        <color indexed="14"/>
      </right>
      <top/>
      <bottom style="thick">
        <color indexed="14"/>
      </bottom>
      <diagonal/>
    </border>
  </borders>
  <cellStyleXfs count="3">
    <xf numFmtId="0" fontId="0" fillId="0" borderId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2" borderId="0" xfId="0" applyFill="1"/>
    <xf numFmtId="0" fontId="0" fillId="0" borderId="8" xfId="0" applyBorder="1" applyAlignment="1">
      <alignment horizontal="center"/>
    </xf>
    <xf numFmtId="0" fontId="0" fillId="3" borderId="0" xfId="0" applyFill="1"/>
    <xf numFmtId="0" fontId="0" fillId="3" borderId="0" xfId="0" applyFill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0" fillId="0" borderId="9" xfId="0" applyBorder="1" applyAlignment="1">
      <alignment horizontal="right"/>
    </xf>
    <xf numFmtId="0" fontId="0" fillId="0" borderId="10" xfId="0" applyBorder="1" applyAlignment="1">
      <alignment horizontal="right"/>
    </xf>
    <xf numFmtId="0" fontId="0" fillId="0" borderId="10" xfId="0" applyBorder="1"/>
    <xf numFmtId="47" fontId="0" fillId="4" borderId="10" xfId="0" applyNumberFormat="1" applyFill="1" applyBorder="1" applyAlignment="1">
      <alignment horizontal="center"/>
    </xf>
    <xf numFmtId="0" fontId="0" fillId="4" borderId="10" xfId="0" applyFill="1" applyBorder="1" applyAlignment="1">
      <alignment horizontal="center"/>
    </xf>
    <xf numFmtId="0" fontId="4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47" fontId="0" fillId="4" borderId="13" xfId="0" applyNumberFormat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0" fillId="0" borderId="8" xfId="0" applyBorder="1" applyAlignment="1">
      <alignment horizontal="right"/>
    </xf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1" xfId="0" applyBorder="1" applyAlignment="1">
      <alignment horizontal="right"/>
    </xf>
    <xf numFmtId="0" fontId="0" fillId="0" borderId="11" xfId="0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9" fillId="4" borderId="9" xfId="0" applyFont="1" applyFill="1" applyBorder="1" applyAlignment="1">
      <alignment horizontal="center"/>
    </xf>
    <xf numFmtId="47" fontId="9" fillId="0" borderId="10" xfId="0" applyNumberFormat="1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9" fillId="0" borderId="9" xfId="0" applyFont="1" applyBorder="1" applyAlignment="1">
      <alignment horizontal="center"/>
    </xf>
    <xf numFmtId="20" fontId="0" fillId="0" borderId="10" xfId="0" applyNumberFormat="1" applyBorder="1" applyAlignment="1">
      <alignment horizontal="center"/>
    </xf>
    <xf numFmtId="49" fontId="9" fillId="0" borderId="10" xfId="0" applyNumberFormat="1" applyFont="1" applyBorder="1" applyAlignment="1">
      <alignment horizontal="center"/>
    </xf>
    <xf numFmtId="49" fontId="9" fillId="0" borderId="13" xfId="0" applyNumberFormat="1" applyFont="1" applyBorder="1" applyAlignment="1">
      <alignment horizontal="center"/>
    </xf>
    <xf numFmtId="0" fontId="9" fillId="0" borderId="0" xfId="0" applyFont="1" applyAlignment="1">
      <alignment horizontal="left"/>
    </xf>
    <xf numFmtId="0" fontId="9" fillId="0" borderId="12" xfId="0" applyFont="1" applyBorder="1" applyAlignment="1">
      <alignment horizontal="center"/>
    </xf>
    <xf numFmtId="16" fontId="9" fillId="0" borderId="10" xfId="0" applyNumberFormat="1" applyFont="1" applyBorder="1" applyAlignment="1">
      <alignment horizontal="center"/>
    </xf>
    <xf numFmtId="0" fontId="0" fillId="0" borderId="1" xfId="0" applyBorder="1" applyAlignment="1">
      <alignment horizontal="right"/>
    </xf>
    <xf numFmtId="0" fontId="6" fillId="0" borderId="1" xfId="0" applyFont="1" applyBorder="1" applyAlignment="1">
      <alignment horizontal="left"/>
    </xf>
    <xf numFmtId="20" fontId="6" fillId="0" borderId="1" xfId="0" applyNumberFormat="1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14" fontId="0" fillId="0" borderId="0" xfId="0" applyNumberFormat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Border="1" applyAlignment="1">
      <alignment horizontal="center"/>
    </xf>
    <xf numFmtId="0" fontId="12" fillId="0" borderId="28" xfId="0" applyFont="1" applyBorder="1" applyAlignment="1">
      <alignment horizontal="center"/>
    </xf>
    <xf numFmtId="0" fontId="12" fillId="0" borderId="29" xfId="0" applyFont="1" applyBorder="1" applyAlignment="1">
      <alignment horizontal="center"/>
    </xf>
    <xf numFmtId="0" fontId="0" fillId="4" borderId="20" xfId="0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22" xfId="0" applyFill="1" applyBorder="1" applyAlignment="1">
      <alignment horizontal="center"/>
    </xf>
    <xf numFmtId="0" fontId="0" fillId="0" borderId="0" xfId="0" applyAlignment="1">
      <alignment horizontal="center"/>
    </xf>
    <xf numFmtId="0" fontId="12" fillId="0" borderId="26" xfId="0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/>
    </xf>
    <xf numFmtId="0" fontId="12" fillId="0" borderId="24" xfId="0" applyFont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/>
    </xf>
    <xf numFmtId="0" fontId="5" fillId="0" borderId="29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</cellXfs>
  <cellStyles count="3">
    <cellStyle name="Followed Hyperlink" xfId="2" builtinId="9" hidden="1"/>
    <cellStyle name="Hyperlink" xfId="1" builtinId="8" hidden="1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5147" name="Line 110">
          <a:extLst>
            <a:ext uri="{FF2B5EF4-FFF2-40B4-BE49-F238E27FC236}">
              <a16:creationId xmlns:a16="http://schemas.microsoft.com/office/drawing/2014/main" id="{00000000-0008-0000-0000-00001B14000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5148" name="Line 111">
          <a:extLst>
            <a:ext uri="{FF2B5EF4-FFF2-40B4-BE49-F238E27FC236}">
              <a16:creationId xmlns:a16="http://schemas.microsoft.com/office/drawing/2014/main" id="{00000000-0008-0000-0000-00001C140000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5149" name="Line 112">
          <a:extLst>
            <a:ext uri="{FF2B5EF4-FFF2-40B4-BE49-F238E27FC236}">
              <a16:creationId xmlns:a16="http://schemas.microsoft.com/office/drawing/2014/main" id="{00000000-0008-0000-0000-00001D140000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5150" name="Line 113">
          <a:extLst>
            <a:ext uri="{FF2B5EF4-FFF2-40B4-BE49-F238E27FC236}">
              <a16:creationId xmlns:a16="http://schemas.microsoft.com/office/drawing/2014/main" id="{00000000-0008-0000-0000-00001E14000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0</xdr:rowOff>
    </xdr:from>
    <xdr:to>
      <xdr:col>6</xdr:col>
      <xdr:colOff>254000</xdr:colOff>
      <xdr:row>18</xdr:row>
      <xdr:rowOff>0</xdr:rowOff>
    </xdr:to>
    <xdr:sp macro="" textlink="">
      <xdr:nvSpPr>
        <xdr:cNvPr id="5151" name="Line 114">
          <a:extLst>
            <a:ext uri="{FF2B5EF4-FFF2-40B4-BE49-F238E27FC236}">
              <a16:creationId xmlns:a16="http://schemas.microsoft.com/office/drawing/2014/main" id="{00000000-0008-0000-0000-00001F140000}"/>
            </a:ext>
          </a:extLst>
        </xdr:cNvPr>
        <xdr:cNvSpPr>
          <a:spLocks noChangeShapeType="1"/>
        </xdr:cNvSpPr>
      </xdr:nvSpPr>
      <xdr:spPr bwMode="auto">
        <a:xfrm flipH="1">
          <a:off x="5232400" y="25527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5152" name="Line 115">
          <a:extLst>
            <a:ext uri="{FF2B5EF4-FFF2-40B4-BE49-F238E27FC236}">
              <a16:creationId xmlns:a16="http://schemas.microsoft.com/office/drawing/2014/main" id="{00000000-0008-0000-0000-000020140000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0</xdr:rowOff>
    </xdr:from>
    <xdr:to>
      <xdr:col>6</xdr:col>
      <xdr:colOff>266700</xdr:colOff>
      <xdr:row>21</xdr:row>
      <xdr:rowOff>0</xdr:rowOff>
    </xdr:to>
    <xdr:sp macro="" textlink="">
      <xdr:nvSpPr>
        <xdr:cNvPr id="5153" name="Line 116">
          <a:extLst>
            <a:ext uri="{FF2B5EF4-FFF2-40B4-BE49-F238E27FC236}">
              <a16:creationId xmlns:a16="http://schemas.microsoft.com/office/drawing/2014/main" id="{00000000-0008-0000-0000-000021140000}"/>
            </a:ext>
          </a:extLst>
        </xdr:cNvPr>
        <xdr:cNvSpPr>
          <a:spLocks noChangeShapeType="1"/>
        </xdr:cNvSpPr>
      </xdr:nvSpPr>
      <xdr:spPr bwMode="auto">
        <a:xfrm flipH="1">
          <a:off x="5232400" y="3048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5154" name="Line 117">
          <a:extLst>
            <a:ext uri="{FF2B5EF4-FFF2-40B4-BE49-F238E27FC236}">
              <a16:creationId xmlns:a16="http://schemas.microsoft.com/office/drawing/2014/main" id="{00000000-0008-0000-0000-000022140000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0</xdr:rowOff>
    </xdr:from>
    <xdr:to>
      <xdr:col>7</xdr:col>
      <xdr:colOff>12700</xdr:colOff>
      <xdr:row>24</xdr:row>
      <xdr:rowOff>0</xdr:rowOff>
    </xdr:to>
    <xdr:sp macro="" textlink="">
      <xdr:nvSpPr>
        <xdr:cNvPr id="5155" name="Line 118">
          <a:extLst>
            <a:ext uri="{FF2B5EF4-FFF2-40B4-BE49-F238E27FC236}">
              <a16:creationId xmlns:a16="http://schemas.microsoft.com/office/drawing/2014/main" id="{00000000-0008-0000-0000-000023140000}"/>
            </a:ext>
          </a:extLst>
        </xdr:cNvPr>
        <xdr:cNvSpPr>
          <a:spLocks noChangeShapeType="1"/>
        </xdr:cNvSpPr>
      </xdr:nvSpPr>
      <xdr:spPr bwMode="auto">
        <a:xfrm flipH="1">
          <a:off x="5232400" y="35433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5156" name="Line 119">
          <a:extLst>
            <a:ext uri="{FF2B5EF4-FFF2-40B4-BE49-F238E27FC236}">
              <a16:creationId xmlns:a16="http://schemas.microsoft.com/office/drawing/2014/main" id="{00000000-0008-0000-0000-00002414000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7</xdr:col>
      <xdr:colOff>0</xdr:colOff>
      <xdr:row>27</xdr:row>
      <xdr:rowOff>0</xdr:rowOff>
    </xdr:to>
    <xdr:sp macro="" textlink="">
      <xdr:nvSpPr>
        <xdr:cNvPr id="5157" name="Line 120">
          <a:extLst>
            <a:ext uri="{FF2B5EF4-FFF2-40B4-BE49-F238E27FC236}">
              <a16:creationId xmlns:a16="http://schemas.microsoft.com/office/drawing/2014/main" id="{00000000-0008-0000-0000-000025140000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5158" name="Line 121">
          <a:extLst>
            <a:ext uri="{FF2B5EF4-FFF2-40B4-BE49-F238E27FC236}">
              <a16:creationId xmlns:a16="http://schemas.microsoft.com/office/drawing/2014/main" id="{00000000-0008-0000-0000-000026140000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5159" name="Line 122">
          <a:extLst>
            <a:ext uri="{FF2B5EF4-FFF2-40B4-BE49-F238E27FC236}">
              <a16:creationId xmlns:a16="http://schemas.microsoft.com/office/drawing/2014/main" id="{00000000-0008-0000-0000-000027140000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5160" name="Line 123">
          <a:extLst>
            <a:ext uri="{FF2B5EF4-FFF2-40B4-BE49-F238E27FC236}">
              <a16:creationId xmlns:a16="http://schemas.microsoft.com/office/drawing/2014/main" id="{00000000-0008-0000-0000-000028140000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7</xdr:col>
      <xdr:colOff>0</xdr:colOff>
      <xdr:row>33</xdr:row>
      <xdr:rowOff>0</xdr:rowOff>
    </xdr:to>
    <xdr:sp macro="" textlink="">
      <xdr:nvSpPr>
        <xdr:cNvPr id="5161" name="Line 124">
          <a:extLst>
            <a:ext uri="{FF2B5EF4-FFF2-40B4-BE49-F238E27FC236}">
              <a16:creationId xmlns:a16="http://schemas.microsoft.com/office/drawing/2014/main" id="{00000000-0008-0000-0000-000029140000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5162" name="Line 125">
          <a:extLst>
            <a:ext uri="{FF2B5EF4-FFF2-40B4-BE49-F238E27FC236}">
              <a16:creationId xmlns:a16="http://schemas.microsoft.com/office/drawing/2014/main" id="{00000000-0008-0000-0000-00002A140000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0</xdr:rowOff>
    </xdr:from>
    <xdr:to>
      <xdr:col>7</xdr:col>
      <xdr:colOff>0</xdr:colOff>
      <xdr:row>36</xdr:row>
      <xdr:rowOff>0</xdr:rowOff>
    </xdr:to>
    <xdr:sp macro="" textlink="">
      <xdr:nvSpPr>
        <xdr:cNvPr id="5163" name="Line 126">
          <a:extLst>
            <a:ext uri="{FF2B5EF4-FFF2-40B4-BE49-F238E27FC236}">
              <a16:creationId xmlns:a16="http://schemas.microsoft.com/office/drawing/2014/main" id="{00000000-0008-0000-0000-00002B140000}"/>
            </a:ext>
          </a:extLst>
        </xdr:cNvPr>
        <xdr:cNvSpPr>
          <a:spLocks noChangeShapeType="1"/>
        </xdr:cNvSpPr>
      </xdr:nvSpPr>
      <xdr:spPr bwMode="auto">
        <a:xfrm flipH="1">
          <a:off x="5232400" y="5524500"/>
          <a:ext cx="5715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5164" name="Line 127">
          <a:extLst>
            <a:ext uri="{FF2B5EF4-FFF2-40B4-BE49-F238E27FC236}">
              <a16:creationId xmlns:a16="http://schemas.microsoft.com/office/drawing/2014/main" id="{00000000-0008-0000-0000-00002C14000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0</xdr:rowOff>
    </xdr:from>
    <xdr:to>
      <xdr:col>6</xdr:col>
      <xdr:colOff>266700</xdr:colOff>
      <xdr:row>39</xdr:row>
      <xdr:rowOff>0</xdr:rowOff>
    </xdr:to>
    <xdr:sp macro="" textlink="">
      <xdr:nvSpPr>
        <xdr:cNvPr id="5165" name="Line 128">
          <a:extLst>
            <a:ext uri="{FF2B5EF4-FFF2-40B4-BE49-F238E27FC236}">
              <a16:creationId xmlns:a16="http://schemas.microsoft.com/office/drawing/2014/main" id="{00000000-0008-0000-0000-00002D140000}"/>
            </a:ext>
          </a:extLst>
        </xdr:cNvPr>
        <xdr:cNvSpPr>
          <a:spLocks noChangeShapeType="1"/>
        </xdr:cNvSpPr>
      </xdr:nvSpPr>
      <xdr:spPr bwMode="auto">
        <a:xfrm flipH="1">
          <a:off x="5232400" y="60198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36</xdr:row>
      <xdr:rowOff>50800</xdr:rowOff>
    </xdr:from>
    <xdr:to>
      <xdr:col>9</xdr:col>
      <xdr:colOff>0</xdr:colOff>
      <xdr:row>39</xdr:row>
      <xdr:rowOff>25400</xdr:rowOff>
    </xdr:to>
    <xdr:sp macro="" textlink="">
      <xdr:nvSpPr>
        <xdr:cNvPr id="5166" name="Line 129">
          <a:extLst>
            <a:ext uri="{FF2B5EF4-FFF2-40B4-BE49-F238E27FC236}">
              <a16:creationId xmlns:a16="http://schemas.microsoft.com/office/drawing/2014/main" id="{00000000-0008-0000-0000-00002E140000}"/>
            </a:ext>
          </a:extLst>
        </xdr:cNvPr>
        <xdr:cNvSpPr>
          <a:spLocks noChangeShapeType="1"/>
        </xdr:cNvSpPr>
      </xdr:nvSpPr>
      <xdr:spPr bwMode="auto">
        <a:xfrm flipH="1">
          <a:off x="5803900" y="60706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0</xdr:rowOff>
    </xdr:from>
    <xdr:to>
      <xdr:col>7</xdr:col>
      <xdr:colOff>12700</xdr:colOff>
      <xdr:row>42</xdr:row>
      <xdr:rowOff>0</xdr:rowOff>
    </xdr:to>
    <xdr:sp macro="" textlink="">
      <xdr:nvSpPr>
        <xdr:cNvPr id="5167" name="Line 130">
          <a:extLst>
            <a:ext uri="{FF2B5EF4-FFF2-40B4-BE49-F238E27FC236}">
              <a16:creationId xmlns:a16="http://schemas.microsoft.com/office/drawing/2014/main" id="{00000000-0008-0000-0000-00002F140000}"/>
            </a:ext>
          </a:extLst>
        </xdr:cNvPr>
        <xdr:cNvSpPr>
          <a:spLocks noChangeShapeType="1"/>
        </xdr:cNvSpPr>
      </xdr:nvSpPr>
      <xdr:spPr bwMode="auto">
        <a:xfrm flipH="1">
          <a:off x="5232400" y="6515100"/>
          <a:ext cx="5842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5168" name="Line 131">
          <a:extLst>
            <a:ext uri="{FF2B5EF4-FFF2-40B4-BE49-F238E27FC236}">
              <a16:creationId xmlns:a16="http://schemas.microsoft.com/office/drawing/2014/main" id="{00000000-0008-0000-0000-000030140000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254000</xdr:colOff>
      <xdr:row>45</xdr:row>
      <xdr:rowOff>0</xdr:rowOff>
    </xdr:to>
    <xdr:sp macro="" textlink="">
      <xdr:nvSpPr>
        <xdr:cNvPr id="5169" name="Line 132">
          <a:extLst>
            <a:ext uri="{FF2B5EF4-FFF2-40B4-BE49-F238E27FC236}">
              <a16:creationId xmlns:a16="http://schemas.microsoft.com/office/drawing/2014/main" id="{00000000-0008-0000-0000-000031140000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461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5170" name="Line 133">
          <a:extLst>
            <a:ext uri="{FF2B5EF4-FFF2-40B4-BE49-F238E27FC236}">
              <a16:creationId xmlns:a16="http://schemas.microsoft.com/office/drawing/2014/main" id="{00000000-0008-0000-0000-000032140000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7</xdr:col>
      <xdr:colOff>0</xdr:colOff>
      <xdr:row>48</xdr:row>
      <xdr:rowOff>0</xdr:rowOff>
    </xdr:to>
    <xdr:sp macro="" textlink="">
      <xdr:nvSpPr>
        <xdr:cNvPr id="5171" name="Line 134">
          <a:extLst>
            <a:ext uri="{FF2B5EF4-FFF2-40B4-BE49-F238E27FC236}">
              <a16:creationId xmlns:a16="http://schemas.microsoft.com/office/drawing/2014/main" id="{00000000-0008-0000-0000-000033140000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715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5172" name="Line 135">
          <a:extLst>
            <a:ext uri="{FF2B5EF4-FFF2-40B4-BE49-F238E27FC236}">
              <a16:creationId xmlns:a16="http://schemas.microsoft.com/office/drawing/2014/main" id="{00000000-0008-0000-0000-000034140000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5173" name="Line 136">
          <a:extLst>
            <a:ext uri="{FF2B5EF4-FFF2-40B4-BE49-F238E27FC236}">
              <a16:creationId xmlns:a16="http://schemas.microsoft.com/office/drawing/2014/main" id="{00000000-0008-0000-0000-000035140000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5174" name="Line 137">
          <a:extLst>
            <a:ext uri="{FF2B5EF4-FFF2-40B4-BE49-F238E27FC236}">
              <a16:creationId xmlns:a16="http://schemas.microsoft.com/office/drawing/2014/main" id="{00000000-0008-0000-0000-000036140000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1270000</xdr:colOff>
      <xdr:row>51</xdr:row>
      <xdr:rowOff>0</xdr:rowOff>
    </xdr:from>
    <xdr:to>
      <xdr:col>6</xdr:col>
      <xdr:colOff>266700</xdr:colOff>
      <xdr:row>54</xdr:row>
      <xdr:rowOff>0</xdr:rowOff>
    </xdr:to>
    <xdr:sp macro="" textlink="">
      <xdr:nvSpPr>
        <xdr:cNvPr id="5175" name="Line 138">
          <a:extLst>
            <a:ext uri="{FF2B5EF4-FFF2-40B4-BE49-F238E27FC236}">
              <a16:creationId xmlns:a16="http://schemas.microsoft.com/office/drawing/2014/main" id="{00000000-0008-0000-0000-000037140000}"/>
            </a:ext>
          </a:extLst>
        </xdr:cNvPr>
        <xdr:cNvSpPr>
          <a:spLocks noChangeShapeType="1"/>
        </xdr:cNvSpPr>
      </xdr:nvSpPr>
      <xdr:spPr bwMode="auto">
        <a:xfrm flipH="1">
          <a:off x="5219700" y="8496300"/>
          <a:ext cx="5715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5176" name="Line 139">
          <a:extLst>
            <a:ext uri="{FF2B5EF4-FFF2-40B4-BE49-F238E27FC236}">
              <a16:creationId xmlns:a16="http://schemas.microsoft.com/office/drawing/2014/main" id="{00000000-0008-0000-0000-000038140000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0</xdr:rowOff>
    </xdr:from>
    <xdr:to>
      <xdr:col>6</xdr:col>
      <xdr:colOff>254000</xdr:colOff>
      <xdr:row>57</xdr:row>
      <xdr:rowOff>0</xdr:rowOff>
    </xdr:to>
    <xdr:sp macro="" textlink="">
      <xdr:nvSpPr>
        <xdr:cNvPr id="5177" name="Line 140">
          <a:extLst>
            <a:ext uri="{FF2B5EF4-FFF2-40B4-BE49-F238E27FC236}">
              <a16:creationId xmlns:a16="http://schemas.microsoft.com/office/drawing/2014/main" id="{00000000-0008-0000-0000-000039140000}"/>
            </a:ext>
          </a:extLst>
        </xdr:cNvPr>
        <xdr:cNvSpPr>
          <a:spLocks noChangeShapeType="1"/>
        </xdr:cNvSpPr>
      </xdr:nvSpPr>
      <xdr:spPr bwMode="auto">
        <a:xfrm flipH="1">
          <a:off x="5232400" y="9004300"/>
          <a:ext cx="5461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5178" name="Line 141">
          <a:extLst>
            <a:ext uri="{FF2B5EF4-FFF2-40B4-BE49-F238E27FC236}">
              <a16:creationId xmlns:a16="http://schemas.microsoft.com/office/drawing/2014/main" id="{00000000-0008-0000-0000-00003A140000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56</xdr:row>
      <xdr:rowOff>152400</xdr:rowOff>
    </xdr:from>
    <xdr:to>
      <xdr:col>6</xdr:col>
      <xdr:colOff>266700</xdr:colOff>
      <xdr:row>60</xdr:row>
      <xdr:rowOff>0</xdr:rowOff>
    </xdr:to>
    <xdr:sp macro="" textlink="">
      <xdr:nvSpPr>
        <xdr:cNvPr id="5179" name="Line 142">
          <a:extLst>
            <a:ext uri="{FF2B5EF4-FFF2-40B4-BE49-F238E27FC236}">
              <a16:creationId xmlns:a16="http://schemas.microsoft.com/office/drawing/2014/main" id="{00000000-0008-0000-0000-00003B140000}"/>
            </a:ext>
          </a:extLst>
        </xdr:cNvPr>
        <xdr:cNvSpPr>
          <a:spLocks noChangeShapeType="1"/>
        </xdr:cNvSpPr>
      </xdr:nvSpPr>
      <xdr:spPr bwMode="auto">
        <a:xfrm flipH="1">
          <a:off x="5232400" y="94869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5180" name="Line 143">
          <a:extLst>
            <a:ext uri="{FF2B5EF4-FFF2-40B4-BE49-F238E27FC236}">
              <a16:creationId xmlns:a16="http://schemas.microsoft.com/office/drawing/2014/main" id="{00000000-0008-0000-0000-00003C140000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0</xdr:rowOff>
    </xdr:from>
    <xdr:to>
      <xdr:col>6</xdr:col>
      <xdr:colOff>266700</xdr:colOff>
      <xdr:row>63</xdr:row>
      <xdr:rowOff>0</xdr:rowOff>
    </xdr:to>
    <xdr:sp macro="" textlink="">
      <xdr:nvSpPr>
        <xdr:cNvPr id="5181" name="Line 144">
          <a:extLst>
            <a:ext uri="{FF2B5EF4-FFF2-40B4-BE49-F238E27FC236}">
              <a16:creationId xmlns:a16="http://schemas.microsoft.com/office/drawing/2014/main" id="{00000000-0008-0000-0000-00003D140000}"/>
            </a:ext>
          </a:extLst>
        </xdr:cNvPr>
        <xdr:cNvSpPr>
          <a:spLocks noChangeShapeType="1"/>
        </xdr:cNvSpPr>
      </xdr:nvSpPr>
      <xdr:spPr bwMode="auto">
        <a:xfrm flipH="1">
          <a:off x="5232400" y="9994900"/>
          <a:ext cx="558800" cy="5207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5182" name="Line 145">
          <a:extLst>
            <a:ext uri="{FF2B5EF4-FFF2-40B4-BE49-F238E27FC236}">
              <a16:creationId xmlns:a16="http://schemas.microsoft.com/office/drawing/2014/main" id="{00000000-0008-0000-0000-00003E140000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65" name="Line 65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ShapeType="1"/>
        </xdr:cNvSpPr>
      </xdr:nvSpPr>
      <xdr:spPr bwMode="auto">
        <a:xfrm flipH="1">
          <a:off x="5803900" y="7378700"/>
          <a:ext cx="609600" cy="444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100" name="Line 102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>
          <a:spLocks noChangeShapeType="1"/>
        </xdr:cNvSpPr>
      </xdr:nvSpPr>
      <xdr:spPr bwMode="auto">
        <a:xfrm flipH="1">
          <a:off x="5803900" y="7378700"/>
          <a:ext cx="609600" cy="4445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9</xdr:row>
      <xdr:rowOff>12700</xdr:rowOff>
    </xdr:from>
    <xdr:to>
      <xdr:col>7</xdr:col>
      <xdr:colOff>0</xdr:colOff>
      <xdr:row>11</xdr:row>
      <xdr:rowOff>152400</xdr:rowOff>
    </xdr:to>
    <xdr:sp macro="" textlink="">
      <xdr:nvSpPr>
        <xdr:cNvPr id="4916" name="Line 38">
          <a:extLst>
            <a:ext uri="{FF2B5EF4-FFF2-40B4-BE49-F238E27FC236}">
              <a16:creationId xmlns:a16="http://schemas.microsoft.com/office/drawing/2014/main" id="{00000000-0008-0000-0100-000034130000}"/>
            </a:ext>
          </a:extLst>
        </xdr:cNvPr>
        <xdr:cNvSpPr>
          <a:spLocks noChangeShapeType="1"/>
        </xdr:cNvSpPr>
      </xdr:nvSpPr>
      <xdr:spPr bwMode="auto">
        <a:xfrm flipH="1">
          <a:off x="52451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12700</xdr:colOff>
      <xdr:row>9</xdr:row>
      <xdr:rowOff>12700</xdr:rowOff>
    </xdr:from>
    <xdr:to>
      <xdr:col>9</xdr:col>
      <xdr:colOff>12700</xdr:colOff>
      <xdr:row>11</xdr:row>
      <xdr:rowOff>152400</xdr:rowOff>
    </xdr:to>
    <xdr:sp macro="" textlink="">
      <xdr:nvSpPr>
        <xdr:cNvPr id="4917" name="Line 39">
          <a:extLst>
            <a:ext uri="{FF2B5EF4-FFF2-40B4-BE49-F238E27FC236}">
              <a16:creationId xmlns:a16="http://schemas.microsoft.com/office/drawing/2014/main" id="{00000000-0008-0000-0100-000035130000}"/>
            </a:ext>
          </a:extLst>
        </xdr:cNvPr>
        <xdr:cNvSpPr>
          <a:spLocks noChangeShapeType="1"/>
        </xdr:cNvSpPr>
      </xdr:nvSpPr>
      <xdr:spPr bwMode="auto">
        <a:xfrm flipH="1">
          <a:off x="5816600" y="1574800"/>
          <a:ext cx="558800" cy="4699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12</xdr:row>
      <xdr:rowOff>12700</xdr:rowOff>
    </xdr:from>
    <xdr:to>
      <xdr:col>6</xdr:col>
      <xdr:colOff>266700</xdr:colOff>
      <xdr:row>15</xdr:row>
      <xdr:rowOff>0</xdr:rowOff>
    </xdr:to>
    <xdr:sp macro="" textlink="">
      <xdr:nvSpPr>
        <xdr:cNvPr id="4918" name="Line 40">
          <a:extLst>
            <a:ext uri="{FF2B5EF4-FFF2-40B4-BE49-F238E27FC236}">
              <a16:creationId xmlns:a16="http://schemas.microsoft.com/office/drawing/2014/main" id="{00000000-0008-0000-0100-000036130000}"/>
            </a:ext>
          </a:extLst>
        </xdr:cNvPr>
        <xdr:cNvSpPr>
          <a:spLocks noChangeShapeType="1"/>
        </xdr:cNvSpPr>
      </xdr:nvSpPr>
      <xdr:spPr bwMode="auto">
        <a:xfrm flipH="1">
          <a:off x="52324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12</xdr:row>
      <xdr:rowOff>12700</xdr:rowOff>
    </xdr:from>
    <xdr:to>
      <xdr:col>9</xdr:col>
      <xdr:colOff>0</xdr:colOff>
      <xdr:row>15</xdr:row>
      <xdr:rowOff>0</xdr:rowOff>
    </xdr:to>
    <xdr:sp macro="" textlink="">
      <xdr:nvSpPr>
        <xdr:cNvPr id="4919" name="Line 41">
          <a:extLst>
            <a:ext uri="{FF2B5EF4-FFF2-40B4-BE49-F238E27FC236}">
              <a16:creationId xmlns:a16="http://schemas.microsoft.com/office/drawing/2014/main" id="{00000000-0008-0000-0100-000037130000}"/>
            </a:ext>
          </a:extLst>
        </xdr:cNvPr>
        <xdr:cNvSpPr>
          <a:spLocks noChangeShapeType="1"/>
        </xdr:cNvSpPr>
      </xdr:nvSpPr>
      <xdr:spPr bwMode="auto">
        <a:xfrm flipH="1">
          <a:off x="5803900" y="2070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15</xdr:row>
      <xdr:rowOff>12700</xdr:rowOff>
    </xdr:from>
    <xdr:to>
      <xdr:col>6</xdr:col>
      <xdr:colOff>266700</xdr:colOff>
      <xdr:row>18</xdr:row>
      <xdr:rowOff>0</xdr:rowOff>
    </xdr:to>
    <xdr:sp macro="" textlink="">
      <xdr:nvSpPr>
        <xdr:cNvPr id="4920" name="Line 42">
          <a:extLst>
            <a:ext uri="{FF2B5EF4-FFF2-40B4-BE49-F238E27FC236}">
              <a16:creationId xmlns:a16="http://schemas.microsoft.com/office/drawing/2014/main" id="{00000000-0008-0000-0100-000038130000}"/>
            </a:ext>
          </a:extLst>
        </xdr:cNvPr>
        <xdr:cNvSpPr>
          <a:spLocks noChangeShapeType="1"/>
        </xdr:cNvSpPr>
      </xdr:nvSpPr>
      <xdr:spPr bwMode="auto">
        <a:xfrm flipH="1">
          <a:off x="52324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15</xdr:row>
      <xdr:rowOff>12700</xdr:rowOff>
    </xdr:from>
    <xdr:to>
      <xdr:col>9</xdr:col>
      <xdr:colOff>0</xdr:colOff>
      <xdr:row>18</xdr:row>
      <xdr:rowOff>0</xdr:rowOff>
    </xdr:to>
    <xdr:sp macro="" textlink="">
      <xdr:nvSpPr>
        <xdr:cNvPr id="4921" name="Line 43">
          <a:extLst>
            <a:ext uri="{FF2B5EF4-FFF2-40B4-BE49-F238E27FC236}">
              <a16:creationId xmlns:a16="http://schemas.microsoft.com/office/drawing/2014/main" id="{00000000-0008-0000-0100-000039130000}"/>
            </a:ext>
          </a:extLst>
        </xdr:cNvPr>
        <xdr:cNvSpPr>
          <a:spLocks noChangeShapeType="1"/>
        </xdr:cNvSpPr>
      </xdr:nvSpPr>
      <xdr:spPr bwMode="auto">
        <a:xfrm flipH="1">
          <a:off x="5803900" y="2565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18</xdr:row>
      <xdr:rowOff>12700</xdr:rowOff>
    </xdr:from>
    <xdr:to>
      <xdr:col>6</xdr:col>
      <xdr:colOff>266700</xdr:colOff>
      <xdr:row>21</xdr:row>
      <xdr:rowOff>0</xdr:rowOff>
    </xdr:to>
    <xdr:sp macro="" textlink="">
      <xdr:nvSpPr>
        <xdr:cNvPr id="4922" name="Line 44">
          <a:extLst>
            <a:ext uri="{FF2B5EF4-FFF2-40B4-BE49-F238E27FC236}">
              <a16:creationId xmlns:a16="http://schemas.microsoft.com/office/drawing/2014/main" id="{00000000-0008-0000-0100-00003A130000}"/>
            </a:ext>
          </a:extLst>
        </xdr:cNvPr>
        <xdr:cNvSpPr>
          <a:spLocks noChangeShapeType="1"/>
        </xdr:cNvSpPr>
      </xdr:nvSpPr>
      <xdr:spPr bwMode="auto">
        <a:xfrm flipH="1">
          <a:off x="52324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18</xdr:row>
      <xdr:rowOff>12700</xdr:rowOff>
    </xdr:from>
    <xdr:to>
      <xdr:col>9</xdr:col>
      <xdr:colOff>0</xdr:colOff>
      <xdr:row>21</xdr:row>
      <xdr:rowOff>0</xdr:rowOff>
    </xdr:to>
    <xdr:sp macro="" textlink="">
      <xdr:nvSpPr>
        <xdr:cNvPr id="4923" name="Line 45">
          <a:extLst>
            <a:ext uri="{FF2B5EF4-FFF2-40B4-BE49-F238E27FC236}">
              <a16:creationId xmlns:a16="http://schemas.microsoft.com/office/drawing/2014/main" id="{00000000-0008-0000-0100-00003B130000}"/>
            </a:ext>
          </a:extLst>
        </xdr:cNvPr>
        <xdr:cNvSpPr>
          <a:spLocks noChangeShapeType="1"/>
        </xdr:cNvSpPr>
      </xdr:nvSpPr>
      <xdr:spPr bwMode="auto">
        <a:xfrm flipH="1">
          <a:off x="5803900" y="3060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21</xdr:row>
      <xdr:rowOff>12700</xdr:rowOff>
    </xdr:from>
    <xdr:to>
      <xdr:col>6</xdr:col>
      <xdr:colOff>266700</xdr:colOff>
      <xdr:row>24</xdr:row>
      <xdr:rowOff>0</xdr:rowOff>
    </xdr:to>
    <xdr:sp macro="" textlink="">
      <xdr:nvSpPr>
        <xdr:cNvPr id="4924" name="Line 46">
          <a:extLst>
            <a:ext uri="{FF2B5EF4-FFF2-40B4-BE49-F238E27FC236}">
              <a16:creationId xmlns:a16="http://schemas.microsoft.com/office/drawing/2014/main" id="{00000000-0008-0000-0100-00003C130000}"/>
            </a:ext>
          </a:extLst>
        </xdr:cNvPr>
        <xdr:cNvSpPr>
          <a:spLocks noChangeShapeType="1"/>
        </xdr:cNvSpPr>
      </xdr:nvSpPr>
      <xdr:spPr bwMode="auto">
        <a:xfrm flipH="1">
          <a:off x="52324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21</xdr:row>
      <xdr:rowOff>12700</xdr:rowOff>
    </xdr:from>
    <xdr:to>
      <xdr:col>9</xdr:col>
      <xdr:colOff>0</xdr:colOff>
      <xdr:row>24</xdr:row>
      <xdr:rowOff>0</xdr:rowOff>
    </xdr:to>
    <xdr:sp macro="" textlink="">
      <xdr:nvSpPr>
        <xdr:cNvPr id="4925" name="Line 47">
          <a:extLst>
            <a:ext uri="{FF2B5EF4-FFF2-40B4-BE49-F238E27FC236}">
              <a16:creationId xmlns:a16="http://schemas.microsoft.com/office/drawing/2014/main" id="{00000000-0008-0000-0100-00003D130000}"/>
            </a:ext>
          </a:extLst>
        </xdr:cNvPr>
        <xdr:cNvSpPr>
          <a:spLocks noChangeShapeType="1"/>
        </xdr:cNvSpPr>
      </xdr:nvSpPr>
      <xdr:spPr bwMode="auto">
        <a:xfrm flipH="1">
          <a:off x="5803900" y="3556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24</xdr:row>
      <xdr:rowOff>12700</xdr:rowOff>
    </xdr:from>
    <xdr:to>
      <xdr:col>6</xdr:col>
      <xdr:colOff>266700</xdr:colOff>
      <xdr:row>27</xdr:row>
      <xdr:rowOff>0</xdr:rowOff>
    </xdr:to>
    <xdr:sp macro="" textlink="">
      <xdr:nvSpPr>
        <xdr:cNvPr id="4926" name="Line 48">
          <a:extLst>
            <a:ext uri="{FF2B5EF4-FFF2-40B4-BE49-F238E27FC236}">
              <a16:creationId xmlns:a16="http://schemas.microsoft.com/office/drawing/2014/main" id="{00000000-0008-0000-0100-00003E130000}"/>
            </a:ext>
          </a:extLst>
        </xdr:cNvPr>
        <xdr:cNvSpPr>
          <a:spLocks noChangeShapeType="1"/>
        </xdr:cNvSpPr>
      </xdr:nvSpPr>
      <xdr:spPr bwMode="auto">
        <a:xfrm flipH="1">
          <a:off x="52324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24</xdr:row>
      <xdr:rowOff>12700</xdr:rowOff>
    </xdr:from>
    <xdr:to>
      <xdr:col>9</xdr:col>
      <xdr:colOff>0</xdr:colOff>
      <xdr:row>27</xdr:row>
      <xdr:rowOff>0</xdr:rowOff>
    </xdr:to>
    <xdr:sp macro="" textlink="">
      <xdr:nvSpPr>
        <xdr:cNvPr id="4927" name="Line 49">
          <a:extLst>
            <a:ext uri="{FF2B5EF4-FFF2-40B4-BE49-F238E27FC236}">
              <a16:creationId xmlns:a16="http://schemas.microsoft.com/office/drawing/2014/main" id="{00000000-0008-0000-0100-00003F130000}"/>
            </a:ext>
          </a:extLst>
        </xdr:cNvPr>
        <xdr:cNvSpPr>
          <a:spLocks noChangeShapeType="1"/>
        </xdr:cNvSpPr>
      </xdr:nvSpPr>
      <xdr:spPr bwMode="auto">
        <a:xfrm flipH="1">
          <a:off x="5803900" y="4051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27</xdr:row>
      <xdr:rowOff>12700</xdr:rowOff>
    </xdr:from>
    <xdr:to>
      <xdr:col>6</xdr:col>
      <xdr:colOff>266700</xdr:colOff>
      <xdr:row>30</xdr:row>
      <xdr:rowOff>0</xdr:rowOff>
    </xdr:to>
    <xdr:sp macro="" textlink="">
      <xdr:nvSpPr>
        <xdr:cNvPr id="4928" name="Line 50">
          <a:extLst>
            <a:ext uri="{FF2B5EF4-FFF2-40B4-BE49-F238E27FC236}">
              <a16:creationId xmlns:a16="http://schemas.microsoft.com/office/drawing/2014/main" id="{00000000-0008-0000-0100-000040130000}"/>
            </a:ext>
          </a:extLst>
        </xdr:cNvPr>
        <xdr:cNvSpPr>
          <a:spLocks noChangeShapeType="1"/>
        </xdr:cNvSpPr>
      </xdr:nvSpPr>
      <xdr:spPr bwMode="auto">
        <a:xfrm flipH="1">
          <a:off x="52324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27</xdr:row>
      <xdr:rowOff>12700</xdr:rowOff>
    </xdr:from>
    <xdr:to>
      <xdr:col>9</xdr:col>
      <xdr:colOff>0</xdr:colOff>
      <xdr:row>30</xdr:row>
      <xdr:rowOff>0</xdr:rowOff>
    </xdr:to>
    <xdr:sp macro="" textlink="">
      <xdr:nvSpPr>
        <xdr:cNvPr id="4929" name="Line 51">
          <a:extLst>
            <a:ext uri="{FF2B5EF4-FFF2-40B4-BE49-F238E27FC236}">
              <a16:creationId xmlns:a16="http://schemas.microsoft.com/office/drawing/2014/main" id="{00000000-0008-0000-0100-000041130000}"/>
            </a:ext>
          </a:extLst>
        </xdr:cNvPr>
        <xdr:cNvSpPr>
          <a:spLocks noChangeShapeType="1"/>
        </xdr:cNvSpPr>
      </xdr:nvSpPr>
      <xdr:spPr bwMode="auto">
        <a:xfrm flipH="1">
          <a:off x="5803900" y="45466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30</xdr:row>
      <xdr:rowOff>12700</xdr:rowOff>
    </xdr:from>
    <xdr:to>
      <xdr:col>6</xdr:col>
      <xdr:colOff>266700</xdr:colOff>
      <xdr:row>33</xdr:row>
      <xdr:rowOff>0</xdr:rowOff>
    </xdr:to>
    <xdr:sp macro="" textlink="">
      <xdr:nvSpPr>
        <xdr:cNvPr id="4930" name="Line 52">
          <a:extLst>
            <a:ext uri="{FF2B5EF4-FFF2-40B4-BE49-F238E27FC236}">
              <a16:creationId xmlns:a16="http://schemas.microsoft.com/office/drawing/2014/main" id="{00000000-0008-0000-0100-000042130000}"/>
            </a:ext>
          </a:extLst>
        </xdr:cNvPr>
        <xdr:cNvSpPr>
          <a:spLocks noChangeShapeType="1"/>
        </xdr:cNvSpPr>
      </xdr:nvSpPr>
      <xdr:spPr bwMode="auto">
        <a:xfrm flipH="1">
          <a:off x="52324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30</xdr:row>
      <xdr:rowOff>12700</xdr:rowOff>
    </xdr:from>
    <xdr:to>
      <xdr:col>9</xdr:col>
      <xdr:colOff>0</xdr:colOff>
      <xdr:row>33</xdr:row>
      <xdr:rowOff>0</xdr:rowOff>
    </xdr:to>
    <xdr:sp macro="" textlink="">
      <xdr:nvSpPr>
        <xdr:cNvPr id="4931" name="Line 53">
          <a:extLst>
            <a:ext uri="{FF2B5EF4-FFF2-40B4-BE49-F238E27FC236}">
              <a16:creationId xmlns:a16="http://schemas.microsoft.com/office/drawing/2014/main" id="{00000000-0008-0000-0100-000043130000}"/>
            </a:ext>
          </a:extLst>
        </xdr:cNvPr>
        <xdr:cNvSpPr>
          <a:spLocks noChangeShapeType="1"/>
        </xdr:cNvSpPr>
      </xdr:nvSpPr>
      <xdr:spPr bwMode="auto">
        <a:xfrm flipH="1">
          <a:off x="5803900" y="50419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33</xdr:row>
      <xdr:rowOff>12700</xdr:rowOff>
    </xdr:from>
    <xdr:to>
      <xdr:col>6</xdr:col>
      <xdr:colOff>266700</xdr:colOff>
      <xdr:row>36</xdr:row>
      <xdr:rowOff>0</xdr:rowOff>
    </xdr:to>
    <xdr:sp macro="" textlink="">
      <xdr:nvSpPr>
        <xdr:cNvPr id="4932" name="Line 54">
          <a:extLst>
            <a:ext uri="{FF2B5EF4-FFF2-40B4-BE49-F238E27FC236}">
              <a16:creationId xmlns:a16="http://schemas.microsoft.com/office/drawing/2014/main" id="{00000000-0008-0000-0100-000044130000}"/>
            </a:ext>
          </a:extLst>
        </xdr:cNvPr>
        <xdr:cNvSpPr>
          <a:spLocks noChangeShapeType="1"/>
        </xdr:cNvSpPr>
      </xdr:nvSpPr>
      <xdr:spPr bwMode="auto">
        <a:xfrm flipH="1">
          <a:off x="52324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33</xdr:row>
      <xdr:rowOff>12700</xdr:rowOff>
    </xdr:from>
    <xdr:to>
      <xdr:col>9</xdr:col>
      <xdr:colOff>0</xdr:colOff>
      <xdr:row>36</xdr:row>
      <xdr:rowOff>0</xdr:rowOff>
    </xdr:to>
    <xdr:sp macro="" textlink="">
      <xdr:nvSpPr>
        <xdr:cNvPr id="4933" name="Line 55">
          <a:extLst>
            <a:ext uri="{FF2B5EF4-FFF2-40B4-BE49-F238E27FC236}">
              <a16:creationId xmlns:a16="http://schemas.microsoft.com/office/drawing/2014/main" id="{00000000-0008-0000-0100-000045130000}"/>
            </a:ext>
          </a:extLst>
        </xdr:cNvPr>
        <xdr:cNvSpPr>
          <a:spLocks noChangeShapeType="1"/>
        </xdr:cNvSpPr>
      </xdr:nvSpPr>
      <xdr:spPr bwMode="auto">
        <a:xfrm flipH="1">
          <a:off x="5803900" y="55372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36</xdr:row>
      <xdr:rowOff>12700</xdr:rowOff>
    </xdr:from>
    <xdr:to>
      <xdr:col>6</xdr:col>
      <xdr:colOff>266700</xdr:colOff>
      <xdr:row>39</xdr:row>
      <xdr:rowOff>0</xdr:rowOff>
    </xdr:to>
    <xdr:sp macro="" textlink="">
      <xdr:nvSpPr>
        <xdr:cNvPr id="4934" name="Line 56">
          <a:extLst>
            <a:ext uri="{FF2B5EF4-FFF2-40B4-BE49-F238E27FC236}">
              <a16:creationId xmlns:a16="http://schemas.microsoft.com/office/drawing/2014/main" id="{00000000-0008-0000-0100-000046130000}"/>
            </a:ext>
          </a:extLst>
        </xdr:cNvPr>
        <xdr:cNvSpPr>
          <a:spLocks noChangeShapeType="1"/>
        </xdr:cNvSpPr>
      </xdr:nvSpPr>
      <xdr:spPr bwMode="auto">
        <a:xfrm flipH="1">
          <a:off x="5232400" y="60325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39</xdr:row>
      <xdr:rowOff>12700</xdr:rowOff>
    </xdr:from>
    <xdr:to>
      <xdr:col>6</xdr:col>
      <xdr:colOff>266700</xdr:colOff>
      <xdr:row>42</xdr:row>
      <xdr:rowOff>0</xdr:rowOff>
    </xdr:to>
    <xdr:sp macro="" textlink="">
      <xdr:nvSpPr>
        <xdr:cNvPr id="4936" name="Line 58">
          <a:extLst>
            <a:ext uri="{FF2B5EF4-FFF2-40B4-BE49-F238E27FC236}">
              <a16:creationId xmlns:a16="http://schemas.microsoft.com/office/drawing/2014/main" id="{00000000-0008-0000-0100-000048130000}"/>
            </a:ext>
          </a:extLst>
        </xdr:cNvPr>
        <xdr:cNvSpPr>
          <a:spLocks noChangeShapeType="1"/>
        </xdr:cNvSpPr>
      </xdr:nvSpPr>
      <xdr:spPr bwMode="auto">
        <a:xfrm flipH="1">
          <a:off x="52324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39</xdr:row>
      <xdr:rowOff>12700</xdr:rowOff>
    </xdr:from>
    <xdr:to>
      <xdr:col>9</xdr:col>
      <xdr:colOff>0</xdr:colOff>
      <xdr:row>42</xdr:row>
      <xdr:rowOff>0</xdr:rowOff>
    </xdr:to>
    <xdr:sp macro="" textlink="">
      <xdr:nvSpPr>
        <xdr:cNvPr id="4937" name="Line 59">
          <a:extLst>
            <a:ext uri="{FF2B5EF4-FFF2-40B4-BE49-F238E27FC236}">
              <a16:creationId xmlns:a16="http://schemas.microsoft.com/office/drawing/2014/main" id="{00000000-0008-0000-0100-000049130000}"/>
            </a:ext>
          </a:extLst>
        </xdr:cNvPr>
        <xdr:cNvSpPr>
          <a:spLocks noChangeShapeType="1"/>
        </xdr:cNvSpPr>
      </xdr:nvSpPr>
      <xdr:spPr bwMode="auto">
        <a:xfrm flipH="1">
          <a:off x="5803900" y="65278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42</xdr:row>
      <xdr:rowOff>12700</xdr:rowOff>
    </xdr:from>
    <xdr:to>
      <xdr:col>6</xdr:col>
      <xdr:colOff>266700</xdr:colOff>
      <xdr:row>45</xdr:row>
      <xdr:rowOff>0</xdr:rowOff>
    </xdr:to>
    <xdr:sp macro="" textlink="">
      <xdr:nvSpPr>
        <xdr:cNvPr id="4938" name="Line 60">
          <a:extLst>
            <a:ext uri="{FF2B5EF4-FFF2-40B4-BE49-F238E27FC236}">
              <a16:creationId xmlns:a16="http://schemas.microsoft.com/office/drawing/2014/main" id="{00000000-0008-0000-0100-00004A130000}"/>
            </a:ext>
          </a:extLst>
        </xdr:cNvPr>
        <xdr:cNvSpPr>
          <a:spLocks noChangeShapeType="1"/>
        </xdr:cNvSpPr>
      </xdr:nvSpPr>
      <xdr:spPr bwMode="auto">
        <a:xfrm flipH="1">
          <a:off x="52324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42</xdr:row>
      <xdr:rowOff>12700</xdr:rowOff>
    </xdr:from>
    <xdr:to>
      <xdr:col>9</xdr:col>
      <xdr:colOff>0</xdr:colOff>
      <xdr:row>45</xdr:row>
      <xdr:rowOff>0</xdr:rowOff>
    </xdr:to>
    <xdr:sp macro="" textlink="">
      <xdr:nvSpPr>
        <xdr:cNvPr id="4939" name="Line 61">
          <a:extLst>
            <a:ext uri="{FF2B5EF4-FFF2-40B4-BE49-F238E27FC236}">
              <a16:creationId xmlns:a16="http://schemas.microsoft.com/office/drawing/2014/main" id="{00000000-0008-0000-0100-00004B130000}"/>
            </a:ext>
          </a:extLst>
        </xdr:cNvPr>
        <xdr:cNvSpPr>
          <a:spLocks noChangeShapeType="1"/>
        </xdr:cNvSpPr>
      </xdr:nvSpPr>
      <xdr:spPr bwMode="auto">
        <a:xfrm flipH="1">
          <a:off x="5803900" y="70231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45</xdr:row>
      <xdr:rowOff>12700</xdr:rowOff>
    </xdr:from>
    <xdr:to>
      <xdr:col>6</xdr:col>
      <xdr:colOff>266700</xdr:colOff>
      <xdr:row>48</xdr:row>
      <xdr:rowOff>0</xdr:rowOff>
    </xdr:to>
    <xdr:sp macro="" textlink="">
      <xdr:nvSpPr>
        <xdr:cNvPr id="4940" name="Line 62">
          <a:extLst>
            <a:ext uri="{FF2B5EF4-FFF2-40B4-BE49-F238E27FC236}">
              <a16:creationId xmlns:a16="http://schemas.microsoft.com/office/drawing/2014/main" id="{00000000-0008-0000-0100-00004C130000}"/>
            </a:ext>
          </a:extLst>
        </xdr:cNvPr>
        <xdr:cNvSpPr>
          <a:spLocks noChangeShapeType="1"/>
        </xdr:cNvSpPr>
      </xdr:nvSpPr>
      <xdr:spPr bwMode="auto">
        <a:xfrm flipH="1">
          <a:off x="52324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45</xdr:row>
      <xdr:rowOff>12700</xdr:rowOff>
    </xdr:from>
    <xdr:to>
      <xdr:col>9</xdr:col>
      <xdr:colOff>0</xdr:colOff>
      <xdr:row>48</xdr:row>
      <xdr:rowOff>0</xdr:rowOff>
    </xdr:to>
    <xdr:sp macro="" textlink="">
      <xdr:nvSpPr>
        <xdr:cNvPr id="4941" name="Line 63">
          <a:extLst>
            <a:ext uri="{FF2B5EF4-FFF2-40B4-BE49-F238E27FC236}">
              <a16:creationId xmlns:a16="http://schemas.microsoft.com/office/drawing/2014/main" id="{00000000-0008-0000-0100-00004D130000}"/>
            </a:ext>
          </a:extLst>
        </xdr:cNvPr>
        <xdr:cNvSpPr>
          <a:spLocks noChangeShapeType="1"/>
        </xdr:cNvSpPr>
      </xdr:nvSpPr>
      <xdr:spPr bwMode="auto">
        <a:xfrm flipH="1">
          <a:off x="5803900" y="75184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48</xdr:row>
      <xdr:rowOff>12700</xdr:rowOff>
    </xdr:from>
    <xdr:to>
      <xdr:col>6</xdr:col>
      <xdr:colOff>266700</xdr:colOff>
      <xdr:row>51</xdr:row>
      <xdr:rowOff>0</xdr:rowOff>
    </xdr:to>
    <xdr:sp macro="" textlink="">
      <xdr:nvSpPr>
        <xdr:cNvPr id="4942" name="Line 64">
          <a:extLst>
            <a:ext uri="{FF2B5EF4-FFF2-40B4-BE49-F238E27FC236}">
              <a16:creationId xmlns:a16="http://schemas.microsoft.com/office/drawing/2014/main" id="{00000000-0008-0000-0100-00004E130000}"/>
            </a:ext>
          </a:extLst>
        </xdr:cNvPr>
        <xdr:cNvSpPr>
          <a:spLocks noChangeShapeType="1"/>
        </xdr:cNvSpPr>
      </xdr:nvSpPr>
      <xdr:spPr bwMode="auto">
        <a:xfrm flipH="1">
          <a:off x="52324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48</xdr:row>
      <xdr:rowOff>12700</xdr:rowOff>
    </xdr:from>
    <xdr:to>
      <xdr:col>9</xdr:col>
      <xdr:colOff>0</xdr:colOff>
      <xdr:row>51</xdr:row>
      <xdr:rowOff>0</xdr:rowOff>
    </xdr:to>
    <xdr:sp macro="" textlink="">
      <xdr:nvSpPr>
        <xdr:cNvPr id="4943" name="Line 65">
          <a:extLst>
            <a:ext uri="{FF2B5EF4-FFF2-40B4-BE49-F238E27FC236}">
              <a16:creationId xmlns:a16="http://schemas.microsoft.com/office/drawing/2014/main" id="{00000000-0008-0000-0100-00004F130000}"/>
            </a:ext>
          </a:extLst>
        </xdr:cNvPr>
        <xdr:cNvSpPr>
          <a:spLocks noChangeShapeType="1"/>
        </xdr:cNvSpPr>
      </xdr:nvSpPr>
      <xdr:spPr bwMode="auto">
        <a:xfrm flipH="1">
          <a:off x="5803900" y="80137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51</xdr:row>
      <xdr:rowOff>12700</xdr:rowOff>
    </xdr:from>
    <xdr:to>
      <xdr:col>6</xdr:col>
      <xdr:colOff>266700</xdr:colOff>
      <xdr:row>54</xdr:row>
      <xdr:rowOff>0</xdr:rowOff>
    </xdr:to>
    <xdr:sp macro="" textlink="">
      <xdr:nvSpPr>
        <xdr:cNvPr id="4944" name="Line 66">
          <a:extLst>
            <a:ext uri="{FF2B5EF4-FFF2-40B4-BE49-F238E27FC236}">
              <a16:creationId xmlns:a16="http://schemas.microsoft.com/office/drawing/2014/main" id="{00000000-0008-0000-0100-000050130000}"/>
            </a:ext>
          </a:extLst>
        </xdr:cNvPr>
        <xdr:cNvSpPr>
          <a:spLocks noChangeShapeType="1"/>
        </xdr:cNvSpPr>
      </xdr:nvSpPr>
      <xdr:spPr bwMode="auto">
        <a:xfrm flipH="1">
          <a:off x="52324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51</xdr:row>
      <xdr:rowOff>12700</xdr:rowOff>
    </xdr:from>
    <xdr:to>
      <xdr:col>9</xdr:col>
      <xdr:colOff>0</xdr:colOff>
      <xdr:row>54</xdr:row>
      <xdr:rowOff>0</xdr:rowOff>
    </xdr:to>
    <xdr:sp macro="" textlink="">
      <xdr:nvSpPr>
        <xdr:cNvPr id="4945" name="Line 67">
          <a:extLst>
            <a:ext uri="{FF2B5EF4-FFF2-40B4-BE49-F238E27FC236}">
              <a16:creationId xmlns:a16="http://schemas.microsoft.com/office/drawing/2014/main" id="{00000000-0008-0000-0100-000051130000}"/>
            </a:ext>
          </a:extLst>
        </xdr:cNvPr>
        <xdr:cNvSpPr>
          <a:spLocks noChangeShapeType="1"/>
        </xdr:cNvSpPr>
      </xdr:nvSpPr>
      <xdr:spPr bwMode="auto">
        <a:xfrm flipH="1">
          <a:off x="5803900" y="8509000"/>
          <a:ext cx="558800" cy="4953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54</xdr:row>
      <xdr:rowOff>12700</xdr:rowOff>
    </xdr:from>
    <xdr:to>
      <xdr:col>6</xdr:col>
      <xdr:colOff>266700</xdr:colOff>
      <xdr:row>57</xdr:row>
      <xdr:rowOff>0</xdr:rowOff>
    </xdr:to>
    <xdr:sp macro="" textlink="">
      <xdr:nvSpPr>
        <xdr:cNvPr id="4946" name="Line 68">
          <a:extLst>
            <a:ext uri="{FF2B5EF4-FFF2-40B4-BE49-F238E27FC236}">
              <a16:creationId xmlns:a16="http://schemas.microsoft.com/office/drawing/2014/main" id="{00000000-0008-0000-0100-000052130000}"/>
            </a:ext>
          </a:extLst>
        </xdr:cNvPr>
        <xdr:cNvSpPr>
          <a:spLocks noChangeShapeType="1"/>
        </xdr:cNvSpPr>
      </xdr:nvSpPr>
      <xdr:spPr bwMode="auto">
        <a:xfrm flipH="1">
          <a:off x="52324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54</xdr:row>
      <xdr:rowOff>12700</xdr:rowOff>
    </xdr:from>
    <xdr:to>
      <xdr:col>9</xdr:col>
      <xdr:colOff>0</xdr:colOff>
      <xdr:row>57</xdr:row>
      <xdr:rowOff>0</xdr:rowOff>
    </xdr:to>
    <xdr:sp macro="" textlink="">
      <xdr:nvSpPr>
        <xdr:cNvPr id="4947" name="Line 69">
          <a:extLst>
            <a:ext uri="{FF2B5EF4-FFF2-40B4-BE49-F238E27FC236}">
              <a16:creationId xmlns:a16="http://schemas.microsoft.com/office/drawing/2014/main" id="{00000000-0008-0000-0100-000053130000}"/>
            </a:ext>
          </a:extLst>
        </xdr:cNvPr>
        <xdr:cNvSpPr>
          <a:spLocks noChangeShapeType="1"/>
        </xdr:cNvSpPr>
      </xdr:nvSpPr>
      <xdr:spPr bwMode="auto">
        <a:xfrm flipH="1">
          <a:off x="5803900" y="90170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57</xdr:row>
      <xdr:rowOff>12700</xdr:rowOff>
    </xdr:from>
    <xdr:to>
      <xdr:col>6</xdr:col>
      <xdr:colOff>266700</xdr:colOff>
      <xdr:row>60</xdr:row>
      <xdr:rowOff>0</xdr:rowOff>
    </xdr:to>
    <xdr:sp macro="" textlink="">
      <xdr:nvSpPr>
        <xdr:cNvPr id="4948" name="Line 70">
          <a:extLst>
            <a:ext uri="{FF2B5EF4-FFF2-40B4-BE49-F238E27FC236}">
              <a16:creationId xmlns:a16="http://schemas.microsoft.com/office/drawing/2014/main" id="{00000000-0008-0000-0100-000054130000}"/>
            </a:ext>
          </a:extLst>
        </xdr:cNvPr>
        <xdr:cNvSpPr>
          <a:spLocks noChangeShapeType="1"/>
        </xdr:cNvSpPr>
      </xdr:nvSpPr>
      <xdr:spPr bwMode="auto">
        <a:xfrm flipH="1">
          <a:off x="52324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57</xdr:row>
      <xdr:rowOff>12700</xdr:rowOff>
    </xdr:from>
    <xdr:to>
      <xdr:col>9</xdr:col>
      <xdr:colOff>0</xdr:colOff>
      <xdr:row>60</xdr:row>
      <xdr:rowOff>0</xdr:rowOff>
    </xdr:to>
    <xdr:sp macro="" textlink="">
      <xdr:nvSpPr>
        <xdr:cNvPr id="4949" name="Line 71">
          <a:extLst>
            <a:ext uri="{FF2B5EF4-FFF2-40B4-BE49-F238E27FC236}">
              <a16:creationId xmlns:a16="http://schemas.microsoft.com/office/drawing/2014/main" id="{00000000-0008-0000-0100-000055130000}"/>
            </a:ext>
          </a:extLst>
        </xdr:cNvPr>
        <xdr:cNvSpPr>
          <a:spLocks noChangeShapeType="1"/>
        </xdr:cNvSpPr>
      </xdr:nvSpPr>
      <xdr:spPr bwMode="auto">
        <a:xfrm flipH="1">
          <a:off x="5803900" y="9512300"/>
          <a:ext cx="558800" cy="4826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4</xdr:col>
      <xdr:colOff>1282700</xdr:colOff>
      <xdr:row>60</xdr:row>
      <xdr:rowOff>12700</xdr:rowOff>
    </xdr:from>
    <xdr:to>
      <xdr:col>6</xdr:col>
      <xdr:colOff>266700</xdr:colOff>
      <xdr:row>63</xdr:row>
      <xdr:rowOff>0</xdr:rowOff>
    </xdr:to>
    <xdr:sp macro="" textlink="">
      <xdr:nvSpPr>
        <xdr:cNvPr id="4950" name="Line 72">
          <a:extLst>
            <a:ext uri="{FF2B5EF4-FFF2-40B4-BE49-F238E27FC236}">
              <a16:creationId xmlns:a16="http://schemas.microsoft.com/office/drawing/2014/main" id="{00000000-0008-0000-0100-000056130000}"/>
            </a:ext>
          </a:extLst>
        </xdr:cNvPr>
        <xdr:cNvSpPr>
          <a:spLocks noChangeShapeType="1"/>
        </xdr:cNvSpPr>
      </xdr:nvSpPr>
      <xdr:spPr bwMode="auto">
        <a:xfrm flipH="1">
          <a:off x="52324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  <xdr:twoCellAnchor>
    <xdr:from>
      <xdr:col>7</xdr:col>
      <xdr:colOff>0</xdr:colOff>
      <xdr:row>60</xdr:row>
      <xdr:rowOff>12700</xdr:rowOff>
    </xdr:from>
    <xdr:to>
      <xdr:col>9</xdr:col>
      <xdr:colOff>0</xdr:colOff>
      <xdr:row>63</xdr:row>
      <xdr:rowOff>0</xdr:rowOff>
    </xdr:to>
    <xdr:sp macro="" textlink="">
      <xdr:nvSpPr>
        <xdr:cNvPr id="4951" name="Line 73">
          <a:extLst>
            <a:ext uri="{FF2B5EF4-FFF2-40B4-BE49-F238E27FC236}">
              <a16:creationId xmlns:a16="http://schemas.microsoft.com/office/drawing/2014/main" id="{00000000-0008-0000-0100-000057130000}"/>
            </a:ext>
          </a:extLst>
        </xdr:cNvPr>
        <xdr:cNvSpPr>
          <a:spLocks noChangeShapeType="1"/>
        </xdr:cNvSpPr>
      </xdr:nvSpPr>
      <xdr:spPr bwMode="auto">
        <a:xfrm flipH="1">
          <a:off x="5803900" y="10007600"/>
          <a:ext cx="558800" cy="508000"/>
        </a:xfrm>
        <a:prstGeom prst="lin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="" xmlns:a14="http://schemas.microsoft.com/office/drawing/2010/main">
              <a:noFill/>
            </a14:hiddenFill>
          </a:ext>
        </a:extLst>
      </xdr:spPr>
      <xdr:txBody>
        <a:bodyPr rtlCol="0"/>
        <a:lstStyle/>
        <a:p>
          <a:pPr algn="ctr"/>
          <a:endParaRPr 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44"/>
  </sheetPr>
  <dimension ref="A1:N67"/>
  <sheetViews>
    <sheetView topLeftCell="A36" zoomScale="140" zoomScaleNormal="140" zoomScalePageLayoutView="125" workbookViewId="0">
      <selection activeCell="E57" sqref="E57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0"/>
      <c r="B1" s="69" t="s">
        <v>25</v>
      </c>
      <c r="C1" s="69"/>
      <c r="D1" s="69"/>
      <c r="E1" s="69"/>
      <c r="F1" s="69"/>
      <c r="G1" s="69"/>
      <c r="H1" s="69"/>
      <c r="I1" s="69"/>
      <c r="J1" s="10"/>
    </row>
    <row r="2" spans="1:10" x14ac:dyDescent="0.15">
      <c r="A2" s="10"/>
      <c r="B2" s="69" t="s">
        <v>26</v>
      </c>
      <c r="C2" s="69"/>
      <c r="D2" s="69"/>
      <c r="E2" s="69"/>
      <c r="F2" s="69"/>
      <c r="G2" s="69"/>
      <c r="H2" s="69"/>
      <c r="I2" s="69"/>
      <c r="J2" s="10"/>
    </row>
    <row r="3" spans="1:10" ht="14" x14ac:dyDescent="0.15">
      <c r="A3" s="10"/>
      <c r="B3" s="59" t="s">
        <v>27</v>
      </c>
      <c r="C3" s="59"/>
      <c r="D3" s="59"/>
      <c r="E3" s="59"/>
      <c r="F3" s="59"/>
      <c r="G3" s="59"/>
      <c r="H3" s="59"/>
      <c r="I3" s="59"/>
      <c r="J3" s="10"/>
    </row>
    <row r="4" spans="1:10" x14ac:dyDescent="0.15">
      <c r="A4" s="23"/>
      <c r="B4" s="1"/>
      <c r="C4" s="1"/>
      <c r="D4" s="1"/>
      <c r="E4" s="1"/>
      <c r="F4" s="1"/>
      <c r="G4" s="1"/>
      <c r="H4" s="1"/>
      <c r="I4" s="1"/>
      <c r="J4" s="10"/>
    </row>
    <row r="5" spans="1:10" ht="16" x14ac:dyDescent="0.2">
      <c r="A5" s="10"/>
      <c r="B5" s="60"/>
      <c r="C5" s="60"/>
      <c r="D5" s="22" t="s">
        <v>29</v>
      </c>
      <c r="J5" s="10"/>
    </row>
    <row r="6" spans="1:10" x14ac:dyDescent="0.15">
      <c r="A6" s="10"/>
      <c r="B6" s="2" t="s">
        <v>4</v>
      </c>
      <c r="C6" s="3" t="s">
        <v>43</v>
      </c>
      <c r="D6" s="3"/>
      <c r="E6" s="2"/>
      <c r="F6" s="61">
        <v>46132</v>
      </c>
      <c r="G6" s="61"/>
      <c r="H6" s="61"/>
      <c r="I6" s="61"/>
      <c r="J6" s="10"/>
    </row>
    <row r="7" spans="1:10" x14ac:dyDescent="0.15">
      <c r="A7" s="10"/>
      <c r="B7" s="2" t="s">
        <v>5</v>
      </c>
      <c r="C7" s="53" t="s">
        <v>44</v>
      </c>
      <c r="D7" s="3"/>
      <c r="J7" s="10"/>
    </row>
    <row r="8" spans="1:10" x14ac:dyDescent="0.15">
      <c r="A8" s="10"/>
      <c r="B8" s="2"/>
      <c r="C8" s="3"/>
      <c r="D8" s="3"/>
      <c r="J8" s="10"/>
    </row>
    <row r="9" spans="1:10" ht="15" x14ac:dyDescent="0.15">
      <c r="A9" s="10"/>
      <c r="B9" s="14"/>
      <c r="C9" s="11" t="s">
        <v>1</v>
      </c>
      <c r="D9" s="11" t="s">
        <v>2</v>
      </c>
      <c r="E9" s="24" t="s">
        <v>3</v>
      </c>
      <c r="F9" s="62" t="s">
        <v>43</v>
      </c>
      <c r="G9" s="63"/>
      <c r="H9" s="63"/>
      <c r="I9" s="63"/>
      <c r="J9" s="10"/>
    </row>
    <row r="10" spans="1:10" x14ac:dyDescent="0.15">
      <c r="A10" s="10"/>
      <c r="B10" s="15" t="s">
        <v>0</v>
      </c>
      <c r="C10" s="16" t="s">
        <v>43</v>
      </c>
      <c r="D10" s="49" t="s">
        <v>66</v>
      </c>
      <c r="E10" s="54" t="s">
        <v>67</v>
      </c>
      <c r="F10" s="7">
        <f>IF($C10=$C$6,5,0)+IF($D10=$C$6,0,0)+IF($E10=$C$6,0,0)</f>
        <v>5</v>
      </c>
      <c r="G10" s="28"/>
      <c r="H10" s="7">
        <f>IF($C10=$C$7,5,0)+IF($D10=$C$7,0,0)+IF($E10=$C$7,0,0)</f>
        <v>0</v>
      </c>
      <c r="I10" s="32"/>
      <c r="J10" s="10"/>
    </row>
    <row r="11" spans="1:10" x14ac:dyDescent="0.15">
      <c r="A11" s="10"/>
      <c r="B11" s="17" t="s">
        <v>23</v>
      </c>
      <c r="C11" s="44"/>
      <c r="D11" s="49" t="s">
        <v>68</v>
      </c>
      <c r="E11" s="54" t="s">
        <v>69</v>
      </c>
      <c r="F11" s="1"/>
      <c r="G11" s="29"/>
      <c r="H11" s="8"/>
      <c r="I11" s="33"/>
      <c r="J11" s="10"/>
    </row>
    <row r="12" spans="1:10" x14ac:dyDescent="0.15">
      <c r="A12" s="10"/>
      <c r="B12" s="18" t="s">
        <v>33</v>
      </c>
      <c r="C12" s="51" t="s">
        <v>70</v>
      </c>
      <c r="D12" s="20"/>
      <c r="E12" s="26"/>
      <c r="F12" s="6"/>
      <c r="G12" s="30">
        <f>F10</f>
        <v>5</v>
      </c>
      <c r="H12" s="9"/>
      <c r="I12" s="34">
        <f>H10</f>
        <v>0</v>
      </c>
      <c r="J12" s="10"/>
    </row>
    <row r="13" spans="1:10" x14ac:dyDescent="0.15">
      <c r="A13" s="10"/>
      <c r="B13" s="15" t="s">
        <v>6</v>
      </c>
      <c r="C13" s="16" t="s">
        <v>43</v>
      </c>
      <c r="D13" s="16" t="s">
        <v>43</v>
      </c>
      <c r="E13" s="25" t="s">
        <v>44</v>
      </c>
      <c r="F13" s="1">
        <f>IF($C13=$C$6,5,0)+IF($D13=$C$6,3,0)+IF($E13=$C$6,1,0)</f>
        <v>8</v>
      </c>
      <c r="G13" s="31"/>
      <c r="H13" s="8">
        <f>IF($C13=$C$7,5,0)+IF($D13=$C$7,3,0)+IF($E13=$C$7,1,0)</f>
        <v>1</v>
      </c>
      <c r="I13" s="35"/>
      <c r="J13" s="10"/>
    </row>
    <row r="14" spans="1:10" x14ac:dyDescent="0.15">
      <c r="A14" s="10"/>
      <c r="B14" s="15"/>
      <c r="C14" s="49" t="s">
        <v>71</v>
      </c>
      <c r="D14" s="49" t="s">
        <v>72</v>
      </c>
      <c r="E14" s="54" t="s">
        <v>73</v>
      </c>
      <c r="F14" s="1"/>
      <c r="G14" s="31"/>
      <c r="H14" s="8"/>
      <c r="I14" s="35"/>
      <c r="J14" s="10"/>
    </row>
    <row r="15" spans="1:10" x14ac:dyDescent="0.15">
      <c r="A15" s="10"/>
      <c r="B15" s="19"/>
      <c r="C15" s="46">
        <v>16.899999999999999</v>
      </c>
      <c r="D15" s="51" t="s">
        <v>74</v>
      </c>
      <c r="E15" s="47">
        <v>19.399999999999999</v>
      </c>
      <c r="F15" s="6"/>
      <c r="G15" s="30">
        <f>F13+G12</f>
        <v>13</v>
      </c>
      <c r="H15" s="9"/>
      <c r="I15" s="34">
        <f>H13+I12</f>
        <v>1</v>
      </c>
      <c r="J15" s="10"/>
    </row>
    <row r="16" spans="1:10" x14ac:dyDescent="0.15">
      <c r="A16" s="10"/>
      <c r="B16" s="15" t="s">
        <v>7</v>
      </c>
      <c r="C16" s="16" t="s">
        <v>43</v>
      </c>
      <c r="D16" s="16" t="s">
        <v>44</v>
      </c>
      <c r="E16" s="25" t="s">
        <v>43</v>
      </c>
      <c r="F16" s="1">
        <f>IF($C16=$C$6,5,0)+IF($D16=$C$6,3,0)+IF($E16=$C$6,1,0)</f>
        <v>6</v>
      </c>
      <c r="G16" s="31"/>
      <c r="H16" s="8">
        <f>IF($C16=$C$7,5,0)+IF($D16=$C$7,3,0)+IF($E16=$C$7,1,0)</f>
        <v>3</v>
      </c>
      <c r="I16" s="35"/>
      <c r="J16" s="10"/>
    </row>
    <row r="17" spans="1:10" x14ac:dyDescent="0.15">
      <c r="A17" s="10"/>
      <c r="B17" s="15"/>
      <c r="C17" s="49" t="s">
        <v>75</v>
      </c>
      <c r="D17" s="49" t="s">
        <v>76</v>
      </c>
      <c r="E17" s="54" t="s">
        <v>73</v>
      </c>
      <c r="F17" s="1"/>
      <c r="G17" s="31"/>
      <c r="H17" s="8"/>
      <c r="I17" s="35"/>
      <c r="J17" s="10"/>
    </row>
    <row r="18" spans="1:10" x14ac:dyDescent="0.15">
      <c r="A18" s="10"/>
      <c r="B18" s="19"/>
      <c r="C18" s="46">
        <v>11.3</v>
      </c>
      <c r="D18" s="46">
        <v>11.7</v>
      </c>
      <c r="E18" s="47">
        <v>12.2</v>
      </c>
      <c r="F18" s="6"/>
      <c r="G18" s="30">
        <f>F16+G15</f>
        <v>19</v>
      </c>
      <c r="H18" s="9"/>
      <c r="I18" s="34">
        <f>H16+I15</f>
        <v>4</v>
      </c>
      <c r="J18" s="10"/>
    </row>
    <row r="19" spans="1:10" x14ac:dyDescent="0.15">
      <c r="A19" s="10"/>
      <c r="B19" s="15" t="s">
        <v>8</v>
      </c>
      <c r="C19" s="16" t="s">
        <v>43</v>
      </c>
      <c r="D19" s="16" t="s">
        <v>43</v>
      </c>
      <c r="E19" s="25" t="s">
        <v>43</v>
      </c>
      <c r="F19" s="1">
        <f>IF($C19=$C$6,5,0)+IF($D19=$C$6,3,0)+IF($E19=$C$6,1,0)</f>
        <v>9</v>
      </c>
      <c r="G19" s="31"/>
      <c r="H19" s="8">
        <f>IF($C19=$C$7,5,0)+IF($D19=$C$7,3,0)+IF($E19=$C$7,1,0)</f>
        <v>0</v>
      </c>
      <c r="I19" s="35"/>
      <c r="J19" s="10"/>
    </row>
    <row r="20" spans="1:10" x14ac:dyDescent="0.15">
      <c r="A20" s="10"/>
      <c r="B20" s="15"/>
      <c r="C20" s="49" t="s">
        <v>77</v>
      </c>
      <c r="D20" s="49" t="s">
        <v>78</v>
      </c>
      <c r="E20" s="54" t="s">
        <v>69</v>
      </c>
      <c r="F20" s="1"/>
      <c r="G20" s="31"/>
      <c r="H20" s="8"/>
      <c r="I20" s="35"/>
      <c r="J20" s="10"/>
    </row>
    <row r="21" spans="1:10" x14ac:dyDescent="0.15">
      <c r="A21" s="10"/>
      <c r="B21" s="19"/>
      <c r="C21" s="51" t="s">
        <v>79</v>
      </c>
      <c r="D21" s="51" t="s">
        <v>80</v>
      </c>
      <c r="E21" s="51" t="s">
        <v>81</v>
      </c>
      <c r="F21" s="6"/>
      <c r="G21" s="30">
        <f>F19+G18</f>
        <v>28</v>
      </c>
      <c r="H21" s="9"/>
      <c r="I21" s="34">
        <f>H19+I18</f>
        <v>4</v>
      </c>
      <c r="J21" s="10"/>
    </row>
    <row r="22" spans="1:10" x14ac:dyDescent="0.15">
      <c r="A22" s="10"/>
      <c r="B22" s="15" t="s">
        <v>9</v>
      </c>
      <c r="C22" s="16" t="s">
        <v>43</v>
      </c>
      <c r="D22" s="16" t="s">
        <v>44</v>
      </c>
      <c r="E22" s="25" t="s">
        <v>44</v>
      </c>
      <c r="F22" s="1">
        <f>IF($C22=$C$6,5,0)+IF($D22=$C$6,3,0)+IF($E22=$C$6,1,0)</f>
        <v>5</v>
      </c>
      <c r="G22" s="31"/>
      <c r="H22" s="8">
        <f>IF($C22=$C$7,5,0)+IF($D22=$C$7,3,0)+IF($E22=$C$7,1,0)</f>
        <v>4</v>
      </c>
      <c r="I22" s="35"/>
      <c r="J22" s="10"/>
    </row>
    <row r="23" spans="1:10" x14ac:dyDescent="0.15">
      <c r="A23" s="10"/>
      <c r="B23" s="15"/>
      <c r="C23" s="49" t="s">
        <v>114</v>
      </c>
      <c r="D23" s="49" t="s">
        <v>115</v>
      </c>
      <c r="E23" s="54" t="s">
        <v>116</v>
      </c>
      <c r="F23" s="1"/>
      <c r="G23" s="31"/>
      <c r="H23" s="8"/>
      <c r="I23" s="35"/>
      <c r="J23" s="10"/>
    </row>
    <row r="24" spans="1:10" x14ac:dyDescent="0.15">
      <c r="A24" s="10"/>
      <c r="B24" s="19"/>
      <c r="C24" s="46">
        <v>52</v>
      </c>
      <c r="D24" s="46">
        <v>52.7</v>
      </c>
      <c r="E24" s="47">
        <v>56.4</v>
      </c>
      <c r="F24" s="37"/>
      <c r="G24" s="30">
        <f>F22+G21</f>
        <v>33</v>
      </c>
      <c r="H24" s="9"/>
      <c r="I24" s="34">
        <f>H22+I21</f>
        <v>8</v>
      </c>
      <c r="J24" s="10"/>
    </row>
    <row r="25" spans="1:10" x14ac:dyDescent="0.15">
      <c r="A25" s="10"/>
      <c r="B25" s="15" t="s">
        <v>10</v>
      </c>
      <c r="C25" s="16" t="s">
        <v>43</v>
      </c>
      <c r="D25" s="49" t="s">
        <v>98</v>
      </c>
      <c r="E25" s="54" t="s">
        <v>117</v>
      </c>
      <c r="F25" s="1">
        <f>IF($C25=$C$6,5,0)+IF($D25=$C$6,3,0)+IF($E25=$C$6,1,0)</f>
        <v>5</v>
      </c>
      <c r="G25" s="31"/>
      <c r="H25" s="7">
        <f>IF($C25=$C$7,5,0)+IF($D25=$C$7,0,0)+IF($E25=$C$7,0,0)</f>
        <v>0</v>
      </c>
      <c r="I25" s="35"/>
      <c r="J25" s="10"/>
    </row>
    <row r="26" spans="1:10" x14ac:dyDescent="0.15">
      <c r="A26" s="10"/>
      <c r="B26" s="15"/>
      <c r="C26" s="44"/>
      <c r="D26" s="49" t="s">
        <v>71</v>
      </c>
      <c r="E26" s="54" t="s">
        <v>75</v>
      </c>
      <c r="F26" s="1"/>
      <c r="G26" s="31"/>
      <c r="H26" s="8"/>
      <c r="I26" s="35"/>
      <c r="J26" s="10"/>
    </row>
    <row r="27" spans="1:10" x14ac:dyDescent="0.15">
      <c r="A27" s="10"/>
      <c r="B27" s="19"/>
      <c r="C27" s="46">
        <v>47.5</v>
      </c>
      <c r="D27" s="20"/>
      <c r="E27" s="26"/>
      <c r="F27" s="6"/>
      <c r="G27" s="30">
        <f>F25+G24</f>
        <v>38</v>
      </c>
      <c r="H27" s="9"/>
      <c r="I27" s="34">
        <f>H25+I24</f>
        <v>8</v>
      </c>
      <c r="J27" s="10"/>
    </row>
    <row r="28" spans="1:10" x14ac:dyDescent="0.15">
      <c r="A28" s="10"/>
      <c r="B28" s="15" t="s">
        <v>11</v>
      </c>
      <c r="C28" s="16" t="s">
        <v>43</v>
      </c>
      <c r="D28" s="16" t="s">
        <v>43</v>
      </c>
      <c r="E28" s="25" t="s">
        <v>44</v>
      </c>
      <c r="F28" s="1">
        <f>IF($C28=$C$6,5,0)+IF($D28=$C$6,3,0)+IF($E28=$C$6,1,0)</f>
        <v>8</v>
      </c>
      <c r="G28" s="31"/>
      <c r="H28" s="8">
        <f>IF($C28=$C$7,5,0)+IF($D28=$C$7,3,0)+IF($E28=$C$7,1,0)</f>
        <v>1</v>
      </c>
      <c r="I28" s="35"/>
      <c r="J28" s="10"/>
    </row>
    <row r="29" spans="1:10" x14ac:dyDescent="0.15">
      <c r="A29" s="10"/>
      <c r="B29" s="15"/>
      <c r="C29" s="49" t="s">
        <v>71</v>
      </c>
      <c r="D29" s="49" t="s">
        <v>97</v>
      </c>
      <c r="E29" s="54" t="s">
        <v>73</v>
      </c>
      <c r="F29" s="1"/>
      <c r="G29" s="31"/>
      <c r="H29" s="8"/>
      <c r="I29" s="35"/>
      <c r="J29" s="10"/>
    </row>
    <row r="30" spans="1:10" x14ac:dyDescent="0.15">
      <c r="A30" s="10"/>
      <c r="B30" s="19"/>
      <c r="C30" s="46">
        <v>42.6</v>
      </c>
      <c r="D30" s="46">
        <v>46</v>
      </c>
      <c r="E30" s="47">
        <v>47.9</v>
      </c>
      <c r="F30" s="6"/>
      <c r="G30" s="30">
        <f>F28+G27</f>
        <v>46</v>
      </c>
      <c r="H30" s="9"/>
      <c r="I30" s="34">
        <f>H28+I27</f>
        <v>9</v>
      </c>
      <c r="J30" s="10"/>
    </row>
    <row r="31" spans="1:10" x14ac:dyDescent="0.15">
      <c r="A31" s="10"/>
      <c r="B31" s="15" t="s">
        <v>12</v>
      </c>
      <c r="C31" s="16" t="s">
        <v>43</v>
      </c>
      <c r="D31" s="16" t="s">
        <v>44</v>
      </c>
      <c r="E31" s="25" t="s">
        <v>43</v>
      </c>
      <c r="F31" s="1">
        <f>IF($C31=$C$6,5,0)+IF($D31=$C$6,3,0)+IF($E31=$C$6,1,0)</f>
        <v>6</v>
      </c>
      <c r="G31" s="31"/>
      <c r="H31" s="8">
        <f>IF($C31=$C$7,5,0)+IF($D31=$C$7,3,0)+IF($E31=$C$7,1,0)</f>
        <v>3</v>
      </c>
      <c r="I31" s="35"/>
      <c r="J31" s="10"/>
    </row>
    <row r="32" spans="1:10" x14ac:dyDescent="0.15">
      <c r="A32" s="10"/>
      <c r="B32" s="15"/>
      <c r="C32" s="49" t="s">
        <v>67</v>
      </c>
      <c r="D32" s="49" t="s">
        <v>118</v>
      </c>
      <c r="E32" s="54" t="s">
        <v>68</v>
      </c>
      <c r="F32" s="1"/>
      <c r="G32" s="31"/>
      <c r="H32" s="8"/>
      <c r="I32" s="35"/>
      <c r="J32" s="10"/>
    </row>
    <row r="33" spans="1:10" x14ac:dyDescent="0.15">
      <c r="A33" s="10"/>
      <c r="B33" s="19"/>
      <c r="C33" s="51" t="s">
        <v>119</v>
      </c>
      <c r="D33" s="51" t="s">
        <v>120</v>
      </c>
      <c r="E33" s="52" t="s">
        <v>121</v>
      </c>
      <c r="F33" s="6"/>
      <c r="G33" s="30">
        <f>F31+G30</f>
        <v>52</v>
      </c>
      <c r="H33" s="9"/>
      <c r="I33" s="34">
        <f>H31+I30</f>
        <v>12</v>
      </c>
      <c r="J33" s="10"/>
    </row>
    <row r="34" spans="1:10" x14ac:dyDescent="0.15">
      <c r="A34" s="10"/>
      <c r="B34" s="15" t="s">
        <v>13</v>
      </c>
      <c r="C34" s="16" t="s">
        <v>43</v>
      </c>
      <c r="D34" s="16" t="s">
        <v>44</v>
      </c>
      <c r="E34" s="25" t="s">
        <v>44</v>
      </c>
      <c r="F34" s="1">
        <f>IF($C34=$C$6,5,0)+IF($D34=$C$6,3,0)+IF($E34=$C$6,1,0)</f>
        <v>5</v>
      </c>
      <c r="G34" s="31"/>
      <c r="H34" s="8">
        <f>IF($C34=$C$7,5,0)+IF($D34=$C$7,3,0)+IF($E34=$C$7,1,0)</f>
        <v>4</v>
      </c>
      <c r="I34" s="35"/>
      <c r="J34" s="10"/>
    </row>
    <row r="35" spans="1:10" x14ac:dyDescent="0.15">
      <c r="A35" s="10"/>
      <c r="B35" s="15"/>
      <c r="C35" s="49" t="s">
        <v>75</v>
      </c>
      <c r="D35" s="49" t="s">
        <v>76</v>
      </c>
      <c r="E35" s="54" t="s">
        <v>139</v>
      </c>
      <c r="F35" s="1"/>
      <c r="G35" s="31"/>
      <c r="H35" s="8"/>
      <c r="I35" s="35"/>
      <c r="J35" s="10"/>
    </row>
    <row r="36" spans="1:10" x14ac:dyDescent="0.15">
      <c r="A36" s="10"/>
      <c r="B36" s="19"/>
      <c r="C36" s="50">
        <v>23.1</v>
      </c>
      <c r="D36" s="46">
        <v>24.4</v>
      </c>
      <c r="E36" s="47">
        <v>25.1</v>
      </c>
      <c r="F36" s="6"/>
      <c r="G36" s="30">
        <f>F34+G33</f>
        <v>57</v>
      </c>
      <c r="H36" s="9"/>
      <c r="I36" s="34">
        <f>H34+I33</f>
        <v>16</v>
      </c>
      <c r="J36" s="10"/>
    </row>
    <row r="37" spans="1:10" x14ac:dyDescent="0.15">
      <c r="A37" s="10"/>
      <c r="B37" s="15" t="s">
        <v>14</v>
      </c>
      <c r="C37" s="16" t="s">
        <v>43</v>
      </c>
      <c r="D37" s="16" t="s">
        <v>43</v>
      </c>
      <c r="E37" s="16" t="s">
        <v>44</v>
      </c>
      <c r="F37" s="1">
        <f>IF($C37=$C$6,5,0)+IF($D37=$C$6,3,0)+IF($E37=$C$6,1,0)</f>
        <v>8</v>
      </c>
      <c r="G37" s="31"/>
      <c r="H37" s="8">
        <f>IF($C37=$C$7,5,0)+IF($D37=$C$7,3,0)+IF($E37=$C$7,1,0)</f>
        <v>1</v>
      </c>
      <c r="I37" s="35"/>
      <c r="J37" s="10"/>
    </row>
    <row r="38" spans="1:10" x14ac:dyDescent="0.15">
      <c r="A38" s="10"/>
      <c r="B38" s="15"/>
      <c r="C38" s="49" t="s">
        <v>78</v>
      </c>
      <c r="D38" s="49" t="s">
        <v>140</v>
      </c>
      <c r="E38" s="54" t="s">
        <v>141</v>
      </c>
      <c r="F38" s="1"/>
      <c r="G38" s="31"/>
      <c r="H38" s="8"/>
      <c r="I38" s="35"/>
      <c r="J38" s="10"/>
    </row>
    <row r="39" spans="1:10" x14ac:dyDescent="0.15">
      <c r="A39" s="10"/>
      <c r="B39" s="19"/>
      <c r="C39" s="51" t="s">
        <v>142</v>
      </c>
      <c r="D39" s="51" t="s">
        <v>143</v>
      </c>
      <c r="E39" s="52" t="s">
        <v>144</v>
      </c>
      <c r="F39" s="6"/>
      <c r="G39" s="30">
        <f>F37+G36</f>
        <v>65</v>
      </c>
      <c r="H39" s="9"/>
      <c r="I39" s="34">
        <f>H37+I36</f>
        <v>17</v>
      </c>
      <c r="J39" s="10"/>
    </row>
    <row r="40" spans="1:10" x14ac:dyDescent="0.15">
      <c r="A40" s="10"/>
      <c r="B40" s="15" t="s">
        <v>15</v>
      </c>
      <c r="C40" s="16" t="s">
        <v>43</v>
      </c>
      <c r="D40" s="49" t="s">
        <v>67</v>
      </c>
      <c r="E40" s="54" t="s">
        <v>77</v>
      </c>
      <c r="F40" s="1">
        <f>IF($C40=$C$6,5,0)+IF($D40=$C$6,3,0)+IF($E40=$C$6,1,0)</f>
        <v>5</v>
      </c>
      <c r="G40" s="31"/>
      <c r="H40" s="7">
        <f>IF($C40=$C$7,5,0)+IF($D40=$C$7,0,0)+IF($E40=$C$7,0,0)</f>
        <v>0</v>
      </c>
      <c r="I40" s="35"/>
      <c r="J40" s="10"/>
    </row>
    <row r="41" spans="1:10" x14ac:dyDescent="0.15">
      <c r="A41" s="10"/>
      <c r="B41" s="15"/>
      <c r="C41" s="44"/>
      <c r="D41" s="49" t="s">
        <v>124</v>
      </c>
      <c r="E41" s="54" t="s">
        <v>114</v>
      </c>
      <c r="F41" s="1"/>
      <c r="G41" s="31"/>
      <c r="H41" s="8"/>
      <c r="I41" s="35"/>
      <c r="J41" s="10"/>
    </row>
    <row r="42" spans="1:10" x14ac:dyDescent="0.15">
      <c r="A42" s="10"/>
      <c r="B42" s="19"/>
      <c r="C42" s="50">
        <v>0.1701388888888889</v>
      </c>
      <c r="D42" s="21"/>
      <c r="E42" s="27"/>
      <c r="F42" s="6"/>
      <c r="G42" s="30">
        <f>F40+G39</f>
        <v>70</v>
      </c>
      <c r="H42" s="9"/>
      <c r="I42" s="34">
        <f>H40+I39</f>
        <v>17</v>
      </c>
      <c r="J42" s="10"/>
    </row>
    <row r="43" spans="1:10" x14ac:dyDescent="0.15">
      <c r="A43" s="10"/>
      <c r="B43" s="15" t="s">
        <v>16</v>
      </c>
      <c r="C43" s="16" t="s">
        <v>43</v>
      </c>
      <c r="D43" s="16" t="s">
        <v>43</v>
      </c>
      <c r="E43" s="16" t="s">
        <v>43</v>
      </c>
      <c r="F43" s="1">
        <f>IF($C43=$C$6,5,0)+IF($D43=$C$6,3,0)+IF($E43=$C$6,1,0)</f>
        <v>9</v>
      </c>
      <c r="G43" s="31"/>
      <c r="H43" s="8">
        <f>IF($C43=$C$7,5,0)+IF($D43=$C$7,3,0)+IF($E43=$C$7,1,0)</f>
        <v>0</v>
      </c>
      <c r="I43" s="35"/>
      <c r="J43" s="10"/>
    </row>
    <row r="44" spans="1:10" x14ac:dyDescent="0.15">
      <c r="A44" s="10"/>
      <c r="B44" s="15"/>
      <c r="C44" s="49" t="s">
        <v>97</v>
      </c>
      <c r="D44" s="49" t="s">
        <v>98</v>
      </c>
      <c r="E44" s="54" t="s">
        <v>99</v>
      </c>
      <c r="F44" s="1"/>
      <c r="G44" s="31"/>
      <c r="H44" s="8"/>
      <c r="I44" s="35"/>
      <c r="J44" s="10"/>
    </row>
    <row r="45" spans="1:10" x14ac:dyDescent="0.15">
      <c r="A45" s="10"/>
      <c r="B45" s="19"/>
      <c r="C45" s="46" t="s">
        <v>100</v>
      </c>
      <c r="D45" s="46" t="s">
        <v>100</v>
      </c>
      <c r="E45" s="47" t="s">
        <v>101</v>
      </c>
      <c r="F45" s="6"/>
      <c r="G45" s="30">
        <f>F43+G42</f>
        <v>79</v>
      </c>
      <c r="H45" s="9"/>
      <c r="I45" s="34">
        <f>H43+I42</f>
        <v>17</v>
      </c>
      <c r="J45" s="10"/>
    </row>
    <row r="46" spans="1:10" x14ac:dyDescent="0.15">
      <c r="A46" s="10"/>
      <c r="B46" s="15" t="s">
        <v>17</v>
      </c>
      <c r="C46" s="16" t="s">
        <v>43</v>
      </c>
      <c r="D46" s="16" t="s">
        <v>43</v>
      </c>
      <c r="E46" s="16" t="s">
        <v>43</v>
      </c>
      <c r="F46" s="1">
        <f>IF($C46=$C$6,5,0)+IF($D46=$C$6,3,0)+IF($E46=$C$6,1,0)</f>
        <v>9</v>
      </c>
      <c r="G46" s="31"/>
      <c r="H46" s="8">
        <f>IF($C46=$C$7,5,0)+IF($D46=$C$7,3,0)+IF($E46=$C$7,1,0)</f>
        <v>0</v>
      </c>
      <c r="I46" s="35"/>
      <c r="J46" s="10"/>
    </row>
    <row r="47" spans="1:10" x14ac:dyDescent="0.15">
      <c r="A47" s="10"/>
      <c r="B47" s="15"/>
      <c r="C47" s="49" t="s">
        <v>99</v>
      </c>
      <c r="D47" s="49" t="s">
        <v>97</v>
      </c>
      <c r="E47" s="54" t="s">
        <v>145</v>
      </c>
      <c r="F47" s="1"/>
      <c r="G47" s="31"/>
      <c r="H47" s="8"/>
      <c r="I47" s="35"/>
      <c r="J47" s="10"/>
    </row>
    <row r="48" spans="1:10" x14ac:dyDescent="0.15">
      <c r="A48" s="10"/>
      <c r="B48" s="19"/>
      <c r="C48" s="46" t="s">
        <v>146</v>
      </c>
      <c r="D48" s="46" t="s">
        <v>147</v>
      </c>
      <c r="E48" s="47" t="s">
        <v>148</v>
      </c>
      <c r="F48" s="6"/>
      <c r="G48" s="30">
        <f>F46+G45</f>
        <v>88</v>
      </c>
      <c r="H48" s="9"/>
      <c r="I48" s="34">
        <f>H46+I45</f>
        <v>17</v>
      </c>
      <c r="J48" s="10"/>
    </row>
    <row r="49" spans="1:14" x14ac:dyDescent="0.15">
      <c r="A49" s="10"/>
      <c r="B49" s="15" t="s">
        <v>18</v>
      </c>
      <c r="C49" s="16" t="s">
        <v>44</v>
      </c>
      <c r="D49" s="16" t="s">
        <v>43</v>
      </c>
      <c r="E49" s="16" t="s">
        <v>43</v>
      </c>
      <c r="F49" s="1">
        <f>IF($C49=$C$6,5,0)+IF($D49=$C$6,3,0)+IF($E49=$C$6,1,0)</f>
        <v>4</v>
      </c>
      <c r="G49" s="31"/>
      <c r="H49" s="8">
        <f>IF($C49=$C$7,5,0)+IF($D49=$C$7,3,0)+IF($E49=$C$7,1,0)</f>
        <v>5</v>
      </c>
      <c r="I49" s="35"/>
      <c r="J49" s="10"/>
    </row>
    <row r="50" spans="1:14" x14ac:dyDescent="0.15">
      <c r="A50" s="10"/>
      <c r="B50" s="15"/>
      <c r="C50" s="49" t="s">
        <v>77</v>
      </c>
      <c r="D50" s="49" t="s">
        <v>102</v>
      </c>
      <c r="E50" s="54" t="s">
        <v>103</v>
      </c>
      <c r="F50" s="1"/>
      <c r="G50" s="31"/>
      <c r="H50" s="8"/>
      <c r="I50" s="35"/>
      <c r="J50" s="10"/>
    </row>
    <row r="51" spans="1:14" x14ac:dyDescent="0.15">
      <c r="A51" s="10"/>
      <c r="B51" s="19"/>
      <c r="C51" s="46" t="s">
        <v>104</v>
      </c>
      <c r="D51" s="46" t="s">
        <v>57</v>
      </c>
      <c r="E51" s="47" t="s">
        <v>57</v>
      </c>
      <c r="F51" s="6"/>
      <c r="G51" s="30">
        <f>F49+G48</f>
        <v>92</v>
      </c>
      <c r="H51" s="9"/>
      <c r="I51" s="34">
        <f>H49+I48</f>
        <v>22</v>
      </c>
      <c r="J51" s="10"/>
    </row>
    <row r="52" spans="1:14" x14ac:dyDescent="0.15">
      <c r="A52" s="10"/>
      <c r="B52" s="15" t="s">
        <v>19</v>
      </c>
      <c r="C52" s="16" t="s">
        <v>44</v>
      </c>
      <c r="D52" s="16" t="s">
        <v>43</v>
      </c>
      <c r="E52" s="16" t="s">
        <v>43</v>
      </c>
      <c r="F52" s="1">
        <f>IF($C52=$C$6,5,0)+IF($D52=$C$6,3,0)+IF($E52=$C$6,1,0)</f>
        <v>4</v>
      </c>
      <c r="G52" s="31"/>
      <c r="H52" s="8">
        <f>IF($C52=$C$7,5,0)+IF($D52=$C$7,3,0)+IF($E52=$C$7,1,0)</f>
        <v>5</v>
      </c>
      <c r="I52" s="35"/>
      <c r="J52" s="10"/>
    </row>
    <row r="53" spans="1:14" ht="14" thickBot="1" x14ac:dyDescent="0.2">
      <c r="A53" s="10"/>
      <c r="B53" s="15"/>
      <c r="C53" s="49" t="s">
        <v>149</v>
      </c>
      <c r="D53" s="49" t="s">
        <v>150</v>
      </c>
      <c r="E53" s="54" t="s">
        <v>151</v>
      </c>
      <c r="F53" s="1"/>
      <c r="G53" s="31"/>
      <c r="H53" s="8"/>
      <c r="I53" s="35"/>
      <c r="J53" s="10"/>
    </row>
    <row r="54" spans="1:14" x14ac:dyDescent="0.15">
      <c r="A54" s="10"/>
      <c r="B54" s="19"/>
      <c r="C54" s="55" t="s">
        <v>152</v>
      </c>
      <c r="D54" s="46" t="s">
        <v>134</v>
      </c>
      <c r="E54" s="47" t="s">
        <v>153</v>
      </c>
      <c r="F54" s="6"/>
      <c r="G54" s="30">
        <f>F52+G51</f>
        <v>96</v>
      </c>
      <c r="H54" s="9"/>
      <c r="I54" s="34">
        <f>H52+I51</f>
        <v>27</v>
      </c>
      <c r="J54" s="10"/>
      <c r="L54" s="66" t="s">
        <v>42</v>
      </c>
      <c r="M54" s="67"/>
      <c r="N54" s="68"/>
    </row>
    <row r="55" spans="1:14" x14ac:dyDescent="0.15">
      <c r="A55" s="10"/>
      <c r="B55" s="15" t="s">
        <v>20</v>
      </c>
      <c r="C55" s="16" t="s">
        <v>44</v>
      </c>
      <c r="D55" s="16" t="s">
        <v>44</v>
      </c>
      <c r="E55" s="16" t="s">
        <v>43</v>
      </c>
      <c r="F55" s="1">
        <f>IF($C55=$C$6,5,0)+IF($D55=$C$6,3,0)+IF($E55=$C$6,1,0)</f>
        <v>1</v>
      </c>
      <c r="G55" s="31"/>
      <c r="H55" s="8">
        <f>IF($C55=$C$7,5,0)+IF($D55=$C$7,3,0)+IF($E55=$C$7,1,0)</f>
        <v>8</v>
      </c>
      <c r="I55" s="35"/>
      <c r="J55" s="10"/>
      <c r="L55" s="38"/>
      <c r="M55" s="36" t="str">
        <f>F64</f>
        <v>LS</v>
      </c>
      <c r="N55" s="39">
        <f>H64</f>
        <v>0</v>
      </c>
    </row>
    <row r="56" spans="1:14" x14ac:dyDescent="0.15">
      <c r="A56" s="10"/>
      <c r="B56" s="15"/>
      <c r="C56" s="49" t="s">
        <v>84</v>
      </c>
      <c r="D56" s="49" t="s">
        <v>110</v>
      </c>
      <c r="E56" s="54" t="s">
        <v>154</v>
      </c>
      <c r="F56" s="1"/>
      <c r="G56" s="31"/>
      <c r="H56" s="8"/>
      <c r="I56" s="35"/>
      <c r="J56" s="10"/>
      <c r="L56" s="38" t="s">
        <v>35</v>
      </c>
      <c r="M56" s="14">
        <f>F10+F13+F16+F19+F22+F25+F28+F31+F34+F37+F40</f>
        <v>70</v>
      </c>
      <c r="N56" s="40">
        <f>H10+H13+H16+H19+H22+H25+H28+H31+H34+H37+H40</f>
        <v>17</v>
      </c>
    </row>
    <row r="57" spans="1:14" x14ac:dyDescent="0.15">
      <c r="A57" s="10"/>
      <c r="B57" s="19"/>
      <c r="C57" s="46" t="s">
        <v>155</v>
      </c>
      <c r="D57" s="46" t="s">
        <v>156</v>
      </c>
      <c r="E57" s="47" t="s">
        <v>157</v>
      </c>
      <c r="F57" s="6"/>
      <c r="G57" s="30">
        <f>F55+G54</f>
        <v>97</v>
      </c>
      <c r="H57" s="9"/>
      <c r="I57" s="34">
        <f>H55+I54</f>
        <v>35</v>
      </c>
      <c r="J57" s="10"/>
      <c r="L57" s="38" t="s">
        <v>36</v>
      </c>
      <c r="M57" s="14">
        <f>F43+F46+F49+F52+F55+F58+F61</f>
        <v>41</v>
      </c>
      <c r="N57" s="40">
        <f>H43+H46+H49+H52+H55+H58+H61</f>
        <v>22</v>
      </c>
    </row>
    <row r="58" spans="1:14" x14ac:dyDescent="0.15">
      <c r="A58" s="10"/>
      <c r="B58" s="15" t="s">
        <v>21</v>
      </c>
      <c r="C58" s="16" t="s">
        <v>43</v>
      </c>
      <c r="D58" s="16" t="s">
        <v>43</v>
      </c>
      <c r="E58" s="16" t="s">
        <v>44</v>
      </c>
      <c r="F58" s="1">
        <f>IF($C58=$C$6,5,0)+IF($D58=$C$6,3,0)+IF($E58=$C$6,1,0)</f>
        <v>8</v>
      </c>
      <c r="G58" s="31"/>
      <c r="H58" s="8">
        <f>IF($C58=$C$7,5,0)+IF($D58=$C$7,3,0)+IF($E58=$C$7,1,0)</f>
        <v>1</v>
      </c>
      <c r="I58" s="35"/>
      <c r="J58" s="10"/>
      <c r="L58" s="38" t="s">
        <v>37</v>
      </c>
      <c r="M58" s="14">
        <f>F10+F19+F31+F37</f>
        <v>28</v>
      </c>
      <c r="N58" s="40">
        <f>H10+H19+H31+H37</f>
        <v>4</v>
      </c>
    </row>
    <row r="59" spans="1:14" x14ac:dyDescent="0.15">
      <c r="A59" s="10"/>
      <c r="B59" s="15"/>
      <c r="C59" s="49" t="s">
        <v>82</v>
      </c>
      <c r="D59" s="49" t="s">
        <v>83</v>
      </c>
      <c r="E59" s="54" t="s">
        <v>84</v>
      </c>
      <c r="F59" s="1"/>
      <c r="G59" s="31"/>
      <c r="H59" s="8"/>
      <c r="I59" s="35"/>
      <c r="J59" s="10"/>
      <c r="L59" s="38" t="s">
        <v>38</v>
      </c>
      <c r="M59" s="14">
        <f>F13+F16+F22+F25+F28+F34+F40</f>
        <v>42</v>
      </c>
      <c r="N59" s="40">
        <f>H13+H16+H22+H25+H28+H34+H40</f>
        <v>13</v>
      </c>
    </row>
    <row r="60" spans="1:14" x14ac:dyDescent="0.15">
      <c r="A60" s="10"/>
      <c r="B60" s="19"/>
      <c r="C60" s="46" t="s">
        <v>85</v>
      </c>
      <c r="D60" s="46" t="s">
        <v>86</v>
      </c>
      <c r="E60" s="47" t="s">
        <v>87</v>
      </c>
      <c r="F60" s="6"/>
      <c r="G60" s="30">
        <f>F58+G57</f>
        <v>105</v>
      </c>
      <c r="H60" s="9"/>
      <c r="I60" s="34">
        <f>H58+I57</f>
        <v>36</v>
      </c>
      <c r="J60" s="10"/>
      <c r="L60" s="38" t="s">
        <v>41</v>
      </c>
      <c r="M60" s="14">
        <f>F10+F25+F40</f>
        <v>15</v>
      </c>
      <c r="N60" s="40">
        <f>H10+H25+H40</f>
        <v>0</v>
      </c>
    </row>
    <row r="61" spans="1:14" x14ac:dyDescent="0.15">
      <c r="A61" s="10"/>
      <c r="B61" s="15" t="s">
        <v>22</v>
      </c>
      <c r="C61" s="16" t="s">
        <v>43</v>
      </c>
      <c r="D61" s="16" t="s">
        <v>44</v>
      </c>
      <c r="E61" s="16" t="s">
        <v>43</v>
      </c>
      <c r="F61" s="1">
        <f>IF($C61=$C$6,5,0)+IF($D61=$C$6,3,0)+IF($E61=$C$6,1,0)</f>
        <v>6</v>
      </c>
      <c r="G61" s="31"/>
      <c r="H61" s="8">
        <f>IF($C61=$C$7,5,0)+IF($D61=$C$7,3,0)+IF($E61=$C$7,1,0)</f>
        <v>3</v>
      </c>
      <c r="I61" s="35"/>
      <c r="J61" s="10"/>
      <c r="L61" s="38" t="s">
        <v>39</v>
      </c>
      <c r="M61" s="14">
        <f>F43+F46+F49+F52</f>
        <v>26</v>
      </c>
      <c r="N61" s="40">
        <f>H43+H46+H49+H52</f>
        <v>10</v>
      </c>
    </row>
    <row r="62" spans="1:14" ht="14" thickBot="1" x14ac:dyDescent="0.2">
      <c r="A62" s="10"/>
      <c r="B62" s="15"/>
      <c r="C62" s="49" t="s">
        <v>82</v>
      </c>
      <c r="D62" s="49" t="s">
        <v>110</v>
      </c>
      <c r="E62" s="54" t="s">
        <v>83</v>
      </c>
      <c r="F62" s="1"/>
      <c r="G62" s="31"/>
      <c r="H62" s="8"/>
      <c r="I62" s="35"/>
      <c r="J62" s="10"/>
      <c r="L62" s="41" t="s">
        <v>40</v>
      </c>
      <c r="M62" s="42">
        <f>F55+F58+F61</f>
        <v>15</v>
      </c>
      <c r="N62" s="43">
        <f>H55+H58+H61</f>
        <v>12</v>
      </c>
    </row>
    <row r="63" spans="1:14" ht="14" thickBot="1" x14ac:dyDescent="0.2">
      <c r="A63" s="10"/>
      <c r="B63" s="19"/>
      <c r="C63" s="46" t="s">
        <v>111</v>
      </c>
      <c r="D63" s="46" t="s">
        <v>112</v>
      </c>
      <c r="E63" s="54" t="s">
        <v>113</v>
      </c>
      <c r="F63" s="1"/>
      <c r="G63" s="31">
        <f>F61+G60</f>
        <v>111</v>
      </c>
      <c r="H63" s="8"/>
      <c r="I63" s="35">
        <f>H61+I60</f>
        <v>39</v>
      </c>
      <c r="J63" s="10"/>
    </row>
    <row r="64" spans="1:14" ht="15.75" customHeight="1" thickTop="1" x14ac:dyDescent="0.2">
      <c r="E64" s="70" t="s">
        <v>30</v>
      </c>
      <c r="F64" s="72" t="str">
        <f>F9</f>
        <v>LS</v>
      </c>
      <c r="G64" s="72"/>
      <c r="H64" s="72">
        <f>+H9</f>
        <v>0</v>
      </c>
      <c r="I64" s="73"/>
      <c r="K64" t="s">
        <v>34</v>
      </c>
    </row>
    <row r="65" spans="1:11" ht="17" thickBot="1" x14ac:dyDescent="0.25">
      <c r="E65" s="71"/>
      <c r="F65" s="64">
        <f>G63</f>
        <v>111</v>
      </c>
      <c r="G65" s="64"/>
      <c r="H65" s="64">
        <f>I63</f>
        <v>39</v>
      </c>
      <c r="I65" s="65"/>
      <c r="K65" s="1">
        <f>F65+H65</f>
        <v>150</v>
      </c>
    </row>
    <row r="66" spans="1:11" ht="14" thickTop="1" x14ac:dyDescent="0.15"/>
    <row r="67" spans="1:11" ht="22" x14ac:dyDescent="0.3">
      <c r="A67" s="5"/>
      <c r="B67" s="4" t="s">
        <v>31</v>
      </c>
      <c r="C67" s="57"/>
      <c r="D67" s="57"/>
      <c r="E67" s="56" t="s">
        <v>32</v>
      </c>
      <c r="F67" s="56"/>
      <c r="G67" s="58">
        <v>630</v>
      </c>
      <c r="H67" s="58"/>
      <c r="I67" s="58"/>
      <c r="J67" s="58"/>
    </row>
  </sheetData>
  <mergeCells count="16">
    <mergeCell ref="L54:N54"/>
    <mergeCell ref="B1:I1"/>
    <mergeCell ref="B2:I2"/>
    <mergeCell ref="E64:E65"/>
    <mergeCell ref="F64:G64"/>
    <mergeCell ref="H64:I64"/>
    <mergeCell ref="E67:F67"/>
    <mergeCell ref="C67:D67"/>
    <mergeCell ref="G67:J67"/>
    <mergeCell ref="B3:I3"/>
    <mergeCell ref="B5:C5"/>
    <mergeCell ref="F6:I6"/>
    <mergeCell ref="F9:G9"/>
    <mergeCell ref="H9:I9"/>
    <mergeCell ref="F65:G65"/>
    <mergeCell ref="H65:I65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000-000000000000}">
      <formula1>$C$5:$C$7</formula1>
    </dataValidation>
    <dataValidation showInputMessage="1" showErrorMessage="1" sqref="D40:E40 D10:E10 D25:E25" xr:uid="{00000000-0002-0000-0000-000001000000}"/>
  </dataValidations>
  <printOptions horizontalCentered="1"/>
  <pageMargins left="0.25" right="0.25" top="0.75" bottom="0.75" header="0.5" footer="0.5"/>
  <pageSetup scale="75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5"/>
  </sheetPr>
  <dimension ref="A1:N67"/>
  <sheetViews>
    <sheetView tabSelected="1" topLeftCell="A4" zoomScale="140" zoomScaleNormal="140" zoomScalePageLayoutView="120" workbookViewId="0">
      <selection activeCell="D23" sqref="D23"/>
    </sheetView>
  </sheetViews>
  <sheetFormatPr baseColWidth="10" defaultColWidth="8.83203125" defaultRowHeight="13" x14ac:dyDescent="0.15"/>
  <cols>
    <col min="1" max="1" width="3.6640625" customWidth="1"/>
    <col min="2" max="2" width="14.1640625" bestFit="1" customWidth="1"/>
    <col min="3" max="5" width="17" bestFit="1" customWidth="1"/>
    <col min="6" max="8" width="3.6640625" customWidth="1"/>
    <col min="9" max="9" width="4.33203125" customWidth="1"/>
    <col min="10" max="10" width="3.6640625" customWidth="1"/>
    <col min="11" max="11" width="9.6640625" bestFit="1" customWidth="1"/>
    <col min="12" max="12" width="8.83203125" customWidth="1"/>
    <col min="13" max="14" width="6.33203125" customWidth="1"/>
  </cols>
  <sheetData>
    <row r="1" spans="1:10" x14ac:dyDescent="0.15">
      <c r="A1" s="12"/>
      <c r="B1" s="69" t="s">
        <v>25</v>
      </c>
      <c r="C1" s="69"/>
      <c r="D1" s="69"/>
      <c r="E1" s="69"/>
      <c r="F1" s="69"/>
      <c r="G1" s="69"/>
      <c r="H1" s="69"/>
      <c r="I1" s="69"/>
      <c r="J1" s="12"/>
    </row>
    <row r="2" spans="1:10" x14ac:dyDescent="0.15">
      <c r="A2" s="12"/>
      <c r="B2" s="69" t="s">
        <v>26</v>
      </c>
      <c r="C2" s="69"/>
      <c r="D2" s="69"/>
      <c r="E2" s="69"/>
      <c r="F2" s="69"/>
      <c r="G2" s="69"/>
      <c r="H2" s="69"/>
      <c r="I2" s="69"/>
      <c r="J2" s="12"/>
    </row>
    <row r="3" spans="1:10" ht="14" x14ac:dyDescent="0.15">
      <c r="A3" s="12"/>
      <c r="B3" s="59" t="s">
        <v>27</v>
      </c>
      <c r="C3" s="59"/>
      <c r="D3" s="59"/>
      <c r="E3" s="59"/>
      <c r="F3" s="59"/>
      <c r="G3" s="59"/>
      <c r="H3" s="59"/>
      <c r="I3" s="59"/>
      <c r="J3" s="12"/>
    </row>
    <row r="4" spans="1:10" x14ac:dyDescent="0.15">
      <c r="A4" s="13"/>
      <c r="B4" s="1"/>
      <c r="C4" s="1"/>
      <c r="D4" s="1"/>
      <c r="E4" s="1"/>
      <c r="F4" s="1"/>
      <c r="G4" s="1"/>
      <c r="H4" s="1"/>
      <c r="I4" s="1"/>
      <c r="J4" s="12"/>
    </row>
    <row r="5" spans="1:10" ht="16" x14ac:dyDescent="0.2">
      <c r="A5" s="12"/>
      <c r="B5" s="60"/>
      <c r="C5" s="60"/>
      <c r="D5" s="22" t="s">
        <v>28</v>
      </c>
      <c r="J5" s="12"/>
    </row>
    <row r="6" spans="1:10" x14ac:dyDescent="0.15">
      <c r="A6" s="12"/>
      <c r="B6" s="2" t="s">
        <v>4</v>
      </c>
      <c r="C6" s="3" t="s">
        <v>43</v>
      </c>
      <c r="D6" s="3"/>
      <c r="E6" s="2" t="s">
        <v>24</v>
      </c>
      <c r="F6" s="61">
        <v>46132</v>
      </c>
      <c r="G6" s="61"/>
      <c r="H6" s="61"/>
      <c r="I6" s="61"/>
      <c r="J6" s="12"/>
    </row>
    <row r="7" spans="1:10" x14ac:dyDescent="0.15">
      <c r="A7" s="12"/>
      <c r="B7" s="2" t="s">
        <v>5</v>
      </c>
      <c r="C7" s="53" t="s">
        <v>44</v>
      </c>
      <c r="D7" s="3"/>
      <c r="J7" s="12"/>
    </row>
    <row r="8" spans="1:10" x14ac:dyDescent="0.15">
      <c r="A8" s="12"/>
      <c r="B8" s="2"/>
      <c r="C8" s="3"/>
      <c r="D8" s="3"/>
      <c r="J8" s="12"/>
    </row>
    <row r="9" spans="1:10" ht="15" x14ac:dyDescent="0.15">
      <c r="A9" s="12"/>
      <c r="B9" s="14"/>
      <c r="C9" s="11" t="s">
        <v>1</v>
      </c>
      <c r="D9" s="11" t="s">
        <v>2</v>
      </c>
      <c r="E9" s="24" t="s">
        <v>3</v>
      </c>
      <c r="F9" s="62" t="s">
        <v>43</v>
      </c>
      <c r="G9" s="63"/>
      <c r="H9" s="63"/>
      <c r="I9" s="63"/>
      <c r="J9" s="12"/>
    </row>
    <row r="10" spans="1:10" x14ac:dyDescent="0.15">
      <c r="A10" s="12"/>
      <c r="B10" s="15" t="s">
        <v>0</v>
      </c>
      <c r="C10" s="16" t="s">
        <v>43</v>
      </c>
      <c r="D10" s="49" t="s">
        <v>45</v>
      </c>
      <c r="E10" s="54" t="s">
        <v>46</v>
      </c>
      <c r="F10" s="7">
        <f>IF($C10=$C$6,5,0)+IF($D10=$C$6,0,0)+IF($E10=$C$6,0,0)</f>
        <v>5</v>
      </c>
      <c r="G10" s="28"/>
      <c r="H10" s="7">
        <f>IF($C10=$C$7,5,0)+IF($D10=$C$7,0,0)+IF($E10=$C$7,0,0)</f>
        <v>0</v>
      </c>
      <c r="I10" s="32"/>
      <c r="J10" s="12"/>
    </row>
    <row r="11" spans="1:10" x14ac:dyDescent="0.15">
      <c r="A11" s="12"/>
      <c r="B11" s="17" t="s">
        <v>23</v>
      </c>
      <c r="C11" s="44"/>
      <c r="D11" s="49" t="s">
        <v>49</v>
      </c>
      <c r="E11" s="54" t="s">
        <v>47</v>
      </c>
      <c r="F11" s="1"/>
      <c r="G11" s="29"/>
      <c r="H11" s="8"/>
      <c r="I11" s="33"/>
      <c r="J11" s="12"/>
    </row>
    <row r="12" spans="1:10" x14ac:dyDescent="0.15">
      <c r="A12" s="12"/>
      <c r="B12" s="18" t="s">
        <v>33</v>
      </c>
      <c r="C12" s="51" t="s">
        <v>48</v>
      </c>
      <c r="D12" s="20"/>
      <c r="E12" s="26"/>
      <c r="F12" s="6"/>
      <c r="G12" s="30">
        <f>F10</f>
        <v>5</v>
      </c>
      <c r="H12" s="9"/>
      <c r="I12" s="34">
        <f>H10</f>
        <v>0</v>
      </c>
      <c r="J12" s="12"/>
    </row>
    <row r="13" spans="1:10" x14ac:dyDescent="0.15">
      <c r="A13" s="12"/>
      <c r="B13" s="15" t="s">
        <v>6</v>
      </c>
      <c r="C13" s="16" t="s">
        <v>44</v>
      </c>
      <c r="D13" s="16" t="s">
        <v>43</v>
      </c>
      <c r="E13" s="25" t="s">
        <v>43</v>
      </c>
      <c r="F13" s="1">
        <f>IF($C13=$C$6,5,0)+IF($D13=$C$6,3,0)+IF($E13=$C$6,1,0)</f>
        <v>4</v>
      </c>
      <c r="G13" s="31"/>
      <c r="H13" s="8">
        <f>IF($C13=$C$7,5,0)+IF($D13=$C$7,3,0)+IF($E13=$C$7,1,0)</f>
        <v>5</v>
      </c>
      <c r="I13" s="35"/>
      <c r="J13" s="12"/>
    </row>
    <row r="14" spans="1:10" x14ac:dyDescent="0.15">
      <c r="A14" s="12"/>
      <c r="B14" s="15"/>
      <c r="C14" s="49" t="s">
        <v>126</v>
      </c>
      <c r="D14" s="49" t="s">
        <v>51</v>
      </c>
      <c r="E14" s="54" t="s">
        <v>52</v>
      </c>
      <c r="F14" s="1"/>
      <c r="G14" s="31"/>
      <c r="H14" s="8"/>
      <c r="I14" s="35"/>
      <c r="J14" s="12"/>
    </row>
    <row r="15" spans="1:10" x14ac:dyDescent="0.15">
      <c r="A15" s="12"/>
      <c r="B15" s="19"/>
      <c r="C15" s="46">
        <v>14.4</v>
      </c>
      <c r="D15" s="46">
        <v>14.4</v>
      </c>
      <c r="E15" s="47">
        <v>15.9</v>
      </c>
      <c r="F15" s="6"/>
      <c r="G15" s="30">
        <f>F13+G12</f>
        <v>9</v>
      </c>
      <c r="H15" s="9"/>
      <c r="I15" s="34">
        <f>H13+I12</f>
        <v>5</v>
      </c>
      <c r="J15" s="12"/>
    </row>
    <row r="16" spans="1:10" x14ac:dyDescent="0.15">
      <c r="A16" s="12"/>
      <c r="B16" s="15" t="s">
        <v>7</v>
      </c>
      <c r="C16" s="16" t="s">
        <v>43</v>
      </c>
      <c r="D16" s="16" t="s">
        <v>43</v>
      </c>
      <c r="E16" s="25" t="s">
        <v>44</v>
      </c>
      <c r="F16" s="1">
        <f>IF($C16=$C$6,5,0)+IF($D16=$C$6,3,0)+IF($E16=$C$6,1,0)</f>
        <v>8</v>
      </c>
      <c r="G16" s="31"/>
      <c r="H16" s="8">
        <f>IF($C16=$C$7,5,0)+IF($D16=$C$7,3,0)+IF($E16=$C$7,1,0)</f>
        <v>1</v>
      </c>
      <c r="I16" s="35"/>
      <c r="J16" s="12"/>
    </row>
    <row r="17" spans="1:10" x14ac:dyDescent="0.15">
      <c r="A17" s="12"/>
      <c r="B17" s="15"/>
      <c r="C17" s="49" t="s">
        <v>52</v>
      </c>
      <c r="D17" s="49" t="s">
        <v>53</v>
      </c>
      <c r="E17" s="54" t="s">
        <v>54</v>
      </c>
      <c r="F17" s="1"/>
      <c r="G17" s="31"/>
      <c r="H17" s="8"/>
      <c r="I17" s="35"/>
      <c r="J17" s="12"/>
    </row>
    <row r="18" spans="1:10" x14ac:dyDescent="0.15">
      <c r="A18" s="12"/>
      <c r="B18" s="19"/>
      <c r="C18" s="46">
        <v>12.7</v>
      </c>
      <c r="D18" s="46">
        <v>13</v>
      </c>
      <c r="E18" s="47">
        <v>13.4</v>
      </c>
      <c r="F18" s="6"/>
      <c r="G18" s="30">
        <f>F16+G15</f>
        <v>17</v>
      </c>
      <c r="H18" s="9"/>
      <c r="I18" s="34">
        <f>H16+I15</f>
        <v>6</v>
      </c>
      <c r="J18" s="12"/>
    </row>
    <row r="19" spans="1:10" x14ac:dyDescent="0.15">
      <c r="A19" s="12"/>
      <c r="B19" s="15" t="s">
        <v>8</v>
      </c>
      <c r="C19" s="16" t="s">
        <v>43</v>
      </c>
      <c r="D19" s="16" t="s">
        <v>44</v>
      </c>
      <c r="E19" s="25" t="s">
        <v>44</v>
      </c>
      <c r="F19" s="1">
        <f>IF($C19=$C$6,5,0)+IF($D19=$C$6,3,0)+IF($E19=$C$6,1,0)</f>
        <v>5</v>
      </c>
      <c r="G19" s="31"/>
      <c r="H19" s="8">
        <f>IF($C19=$C$7,5,0)+IF($D19=$C$7,3,0)+IF($E19=$C$7,1,0)</f>
        <v>4</v>
      </c>
      <c r="I19" s="35"/>
      <c r="J19" s="12"/>
    </row>
    <row r="20" spans="1:10" x14ac:dyDescent="0.15">
      <c r="A20" s="12"/>
      <c r="B20" s="15"/>
      <c r="C20" s="49" t="s">
        <v>47</v>
      </c>
      <c r="D20" s="49" t="s">
        <v>88</v>
      </c>
      <c r="E20" s="54" t="s">
        <v>89</v>
      </c>
      <c r="F20" s="1"/>
      <c r="G20" s="31"/>
      <c r="H20" s="8"/>
      <c r="I20" s="35"/>
      <c r="J20" s="12"/>
    </row>
    <row r="21" spans="1:10" x14ac:dyDescent="0.15">
      <c r="A21" s="12"/>
      <c r="B21" s="19"/>
      <c r="C21" s="51" t="s">
        <v>90</v>
      </c>
      <c r="D21" s="51" t="s">
        <v>91</v>
      </c>
      <c r="E21" s="51" t="s">
        <v>92</v>
      </c>
      <c r="F21" s="6"/>
      <c r="G21" s="30">
        <f>F19+G18</f>
        <v>22</v>
      </c>
      <c r="H21" s="9"/>
      <c r="I21" s="34">
        <f>H19+I18</f>
        <v>10</v>
      </c>
      <c r="J21" s="12"/>
    </row>
    <row r="22" spans="1:10" x14ac:dyDescent="0.15">
      <c r="A22" s="12"/>
      <c r="B22" s="15" t="s">
        <v>9</v>
      </c>
      <c r="C22" s="16" t="s">
        <v>44</v>
      </c>
      <c r="D22" s="16" t="s">
        <v>43</v>
      </c>
      <c r="E22" s="25" t="s">
        <v>44</v>
      </c>
      <c r="F22" s="1">
        <f>IF($C22=$C$6,5,0)+IF($D22=$C$6,3,0)+IF($E22=$C$6,1,0)</f>
        <v>3</v>
      </c>
      <c r="G22" s="31"/>
      <c r="H22" s="8">
        <f>IF($C22=$C$7,5,0)+IF($D22=$C$7,3,0)+IF($E22=$C$7,1,0)</f>
        <v>6</v>
      </c>
      <c r="I22" s="35"/>
      <c r="J22" s="12"/>
    </row>
    <row r="23" spans="1:10" x14ac:dyDescent="0.15">
      <c r="A23" s="12"/>
      <c r="B23" s="15"/>
      <c r="C23" s="49" t="s">
        <v>122</v>
      </c>
      <c r="D23" s="49" t="s">
        <v>163</v>
      </c>
      <c r="E23" s="54" t="s">
        <v>123</v>
      </c>
      <c r="F23" s="1"/>
      <c r="G23" s="31"/>
      <c r="H23" s="8"/>
      <c r="I23" s="35"/>
      <c r="J23" s="12"/>
    </row>
    <row r="24" spans="1:10" x14ac:dyDescent="0.15">
      <c r="A24" s="12"/>
      <c r="B24" s="19"/>
      <c r="C24" s="45">
        <v>7.395833333333333E-4</v>
      </c>
      <c r="D24" s="45">
        <v>7.5000000000000002E-4</v>
      </c>
      <c r="E24" s="45">
        <v>7.8356481481481484E-4</v>
      </c>
      <c r="F24" s="37"/>
      <c r="G24" s="30">
        <f>F22+G21</f>
        <v>25</v>
      </c>
      <c r="H24" s="9"/>
      <c r="I24" s="34">
        <f>H22+I21</f>
        <v>16</v>
      </c>
      <c r="J24" s="12"/>
    </row>
    <row r="25" spans="1:10" x14ac:dyDescent="0.15">
      <c r="A25" s="12"/>
      <c r="B25" s="15" t="s">
        <v>10</v>
      </c>
      <c r="C25" s="16" t="s">
        <v>43</v>
      </c>
      <c r="D25" s="49" t="s">
        <v>124</v>
      </c>
      <c r="E25" s="54" t="s">
        <v>125</v>
      </c>
      <c r="F25" s="1">
        <f>IF($C25=$C$6,5,0)+IF($D25=$C$6,3,0)+IF($E25=$C$6,1,0)</f>
        <v>5</v>
      </c>
      <c r="G25" s="31"/>
      <c r="H25" s="7">
        <f>IF($C25=$C$7,5,0)+IF($D25=$C$7,0,0)+IF($E25=$C$7,0,0)</f>
        <v>0</v>
      </c>
      <c r="I25" s="35"/>
      <c r="J25" s="12"/>
    </row>
    <row r="26" spans="1:10" x14ac:dyDescent="0.15">
      <c r="A26" s="12"/>
      <c r="B26" s="15"/>
      <c r="C26" s="44"/>
      <c r="D26" s="49" t="s">
        <v>53</v>
      </c>
      <c r="E26" s="54" t="s">
        <v>52</v>
      </c>
      <c r="F26" s="1"/>
      <c r="G26" s="31"/>
      <c r="H26" s="8"/>
      <c r="I26" s="35"/>
      <c r="J26" s="12"/>
    </row>
    <row r="27" spans="1:10" x14ac:dyDescent="0.15">
      <c r="A27" s="12"/>
      <c r="B27" s="19"/>
      <c r="C27" s="46">
        <v>52.3</v>
      </c>
      <c r="D27" s="20"/>
      <c r="E27" s="26"/>
      <c r="F27" s="6"/>
      <c r="G27" s="30">
        <f>F25+G24</f>
        <v>30</v>
      </c>
      <c r="H27" s="9"/>
      <c r="I27" s="34">
        <f>H25+I24</f>
        <v>16</v>
      </c>
      <c r="J27" s="12"/>
    </row>
    <row r="28" spans="1:10" x14ac:dyDescent="0.15">
      <c r="A28" s="12"/>
      <c r="B28" s="15" t="s">
        <v>11</v>
      </c>
      <c r="C28" s="16" t="s">
        <v>44</v>
      </c>
      <c r="D28" s="16" t="s">
        <v>44</v>
      </c>
      <c r="E28" s="25" t="s">
        <v>44</v>
      </c>
      <c r="F28" s="1">
        <f>IF($C28=$C$6,5,0)+IF($D28=$C$6,3,0)+IF($E28=$C$6,1,0)</f>
        <v>0</v>
      </c>
      <c r="G28" s="31"/>
      <c r="H28" s="8">
        <f>IF($C28=$C$7,5,0)+IF($D28=$C$7,3,0)+IF($E28=$C$7,1,0)</f>
        <v>9</v>
      </c>
      <c r="I28" s="35"/>
      <c r="J28" s="12"/>
    </row>
    <row r="29" spans="1:10" x14ac:dyDescent="0.15">
      <c r="A29" s="12"/>
      <c r="B29" s="15"/>
      <c r="C29" s="49" t="s">
        <v>126</v>
      </c>
      <c r="D29" s="49" t="s">
        <v>105</v>
      </c>
      <c r="E29" s="54" t="s">
        <v>127</v>
      </c>
      <c r="F29" s="1"/>
      <c r="G29" s="31"/>
      <c r="H29" s="8"/>
      <c r="I29" s="35"/>
      <c r="J29" s="12"/>
    </row>
    <row r="30" spans="1:10" x14ac:dyDescent="0.15">
      <c r="A30" s="12"/>
      <c r="B30" s="19"/>
      <c r="C30" s="46">
        <v>49.1</v>
      </c>
      <c r="D30" s="46">
        <v>53</v>
      </c>
      <c r="E30" s="46">
        <v>55.3</v>
      </c>
      <c r="F30" s="6"/>
      <c r="G30" s="30">
        <f>F28+G27</f>
        <v>30</v>
      </c>
      <c r="H30" s="9"/>
      <c r="I30" s="34">
        <f>H28+I27</f>
        <v>25</v>
      </c>
      <c r="J30" s="12"/>
    </row>
    <row r="31" spans="1:10" x14ac:dyDescent="0.15">
      <c r="A31" s="12"/>
      <c r="B31" s="15" t="s">
        <v>12</v>
      </c>
      <c r="C31" s="16" t="s">
        <v>43</v>
      </c>
      <c r="D31" s="16" t="s">
        <v>43</v>
      </c>
      <c r="E31" s="25" t="s">
        <v>43</v>
      </c>
      <c r="F31" s="1">
        <f>IF($C31=$C$6,5,0)+IF($D31=$C$6,3,0)+IF($E31=$C$6,1,0)</f>
        <v>9</v>
      </c>
      <c r="G31" s="31"/>
      <c r="H31" s="8">
        <f>IF($C31=$C$7,5,0)+IF($D31=$C$7,3,0)+IF($E31=$C$7,1,0)</f>
        <v>0</v>
      </c>
      <c r="I31" s="35"/>
      <c r="J31" s="12"/>
    </row>
    <row r="32" spans="1:10" x14ac:dyDescent="0.15">
      <c r="A32" s="12"/>
      <c r="B32" s="15"/>
      <c r="C32" s="49" t="s">
        <v>46</v>
      </c>
      <c r="D32" s="49" t="s">
        <v>45</v>
      </c>
      <c r="E32" s="54" t="s">
        <v>128</v>
      </c>
      <c r="F32" s="1"/>
      <c r="G32" s="31"/>
      <c r="H32" s="8"/>
      <c r="I32" s="35"/>
      <c r="J32" s="12"/>
    </row>
    <row r="33" spans="1:10" x14ac:dyDescent="0.15">
      <c r="A33" s="12"/>
      <c r="B33" s="19"/>
      <c r="C33" s="51" t="s">
        <v>129</v>
      </c>
      <c r="D33" s="51" t="s">
        <v>130</v>
      </c>
      <c r="E33" s="51" t="s">
        <v>131</v>
      </c>
      <c r="F33" s="6"/>
      <c r="G33" s="30">
        <f>F31+G30</f>
        <v>39</v>
      </c>
      <c r="H33" s="9"/>
      <c r="I33" s="34">
        <f>H31+I30</f>
        <v>25</v>
      </c>
      <c r="J33" s="12"/>
    </row>
    <row r="34" spans="1:10" x14ac:dyDescent="0.15">
      <c r="A34" s="12"/>
      <c r="B34" s="15" t="s">
        <v>13</v>
      </c>
      <c r="C34" s="16" t="s">
        <v>43</v>
      </c>
      <c r="D34" s="16" t="s">
        <v>43</v>
      </c>
      <c r="E34" s="25" t="s">
        <v>44</v>
      </c>
      <c r="F34" s="1">
        <f>IF($C34=$C$6,5,0)+IF($D34=$C$6,3,0)+IF($E34=$C$6,1,0)</f>
        <v>8</v>
      </c>
      <c r="G34" s="31"/>
      <c r="H34" s="8">
        <f>IF($C34=$C$7,5,0)+IF($D34=$C$7,3,0)+IF($E34=$C$7,1,0)</f>
        <v>1</v>
      </c>
      <c r="I34" s="35"/>
      <c r="J34" s="12"/>
    </row>
    <row r="35" spans="1:10" x14ac:dyDescent="0.15">
      <c r="A35" s="12"/>
      <c r="B35" s="15"/>
      <c r="C35" s="49" t="s">
        <v>52</v>
      </c>
      <c r="D35" s="49" t="s">
        <v>125</v>
      </c>
      <c r="E35" s="49" t="s">
        <v>122</v>
      </c>
      <c r="F35" s="1"/>
      <c r="G35" s="31"/>
      <c r="H35" s="8"/>
      <c r="I35" s="35"/>
      <c r="J35" s="12"/>
    </row>
    <row r="36" spans="1:10" x14ac:dyDescent="0.15">
      <c r="A36" s="12"/>
      <c r="B36" s="19"/>
      <c r="C36" s="48">
        <v>25.8</v>
      </c>
      <c r="D36" s="46">
        <v>27.5</v>
      </c>
      <c r="E36" s="46">
        <v>27.6</v>
      </c>
      <c r="F36" s="6"/>
      <c r="G36" s="30">
        <f>F34+G33</f>
        <v>47</v>
      </c>
      <c r="H36" s="9"/>
      <c r="I36" s="34">
        <f>H34+I33</f>
        <v>26</v>
      </c>
      <c r="J36" s="12"/>
    </row>
    <row r="37" spans="1:10" x14ac:dyDescent="0.15">
      <c r="A37" s="12"/>
      <c r="B37" s="15" t="s">
        <v>14</v>
      </c>
      <c r="C37" s="16" t="s">
        <v>44</v>
      </c>
      <c r="D37" s="16" t="s">
        <v>44</v>
      </c>
      <c r="E37" s="16" t="s">
        <v>43</v>
      </c>
      <c r="F37" s="1">
        <f>IF($C37=$C$6,5,0)+IF($D37=$C$6,3,0)+IF($E37=$C$6,1,0)</f>
        <v>1</v>
      </c>
      <c r="G37" s="31"/>
      <c r="H37" s="8">
        <f>IF($C37=$C$7,5,0)+IF($D37=$C$7,3,0)+IF($E37=$C$7,1,0)</f>
        <v>8</v>
      </c>
      <c r="I37" s="35"/>
      <c r="J37" s="12"/>
    </row>
    <row r="38" spans="1:10" x14ac:dyDescent="0.15">
      <c r="A38" s="12"/>
      <c r="B38" s="15"/>
      <c r="C38" s="49" t="s">
        <v>89</v>
      </c>
      <c r="D38" s="49" t="s">
        <v>158</v>
      </c>
      <c r="E38" s="54" t="s">
        <v>159</v>
      </c>
      <c r="F38" s="1"/>
      <c r="G38" s="31"/>
      <c r="H38" s="8"/>
      <c r="I38" s="35"/>
      <c r="J38" s="12"/>
    </row>
    <row r="39" spans="1:10" x14ac:dyDescent="0.15">
      <c r="A39" s="12"/>
      <c r="B39" s="19"/>
      <c r="C39" s="51" t="s">
        <v>160</v>
      </c>
      <c r="D39" s="51" t="s">
        <v>161</v>
      </c>
      <c r="E39" s="52" t="s">
        <v>162</v>
      </c>
      <c r="F39" s="6"/>
      <c r="G39" s="30">
        <f>F37+G36</f>
        <v>48</v>
      </c>
      <c r="H39" s="9"/>
      <c r="I39" s="34">
        <f>H37+I36</f>
        <v>34</v>
      </c>
      <c r="J39" s="12"/>
    </row>
    <row r="40" spans="1:10" x14ac:dyDescent="0.15">
      <c r="A40" s="12"/>
      <c r="B40" s="15" t="s">
        <v>15</v>
      </c>
      <c r="C40" s="16" t="s">
        <v>43</v>
      </c>
      <c r="D40" s="49" t="s">
        <v>45</v>
      </c>
      <c r="E40" s="54" t="s">
        <v>46</v>
      </c>
      <c r="F40" s="1">
        <f>IF($C40=$C$6,5,0)+IF($D40=$C$6,3,0)+IF($E40=$C$6,1,0)</f>
        <v>5</v>
      </c>
      <c r="G40" s="31"/>
      <c r="H40" s="7">
        <f>IF($C40=$C$7,5,0)+IF($D40=$C$7,0,0)+IF($E40=$C$7,0,0)</f>
        <v>0</v>
      </c>
      <c r="I40" s="35"/>
      <c r="J40" s="12"/>
    </row>
    <row r="41" spans="1:10" x14ac:dyDescent="0.15">
      <c r="A41" s="12"/>
      <c r="B41" s="15"/>
      <c r="C41" s="44"/>
      <c r="D41" s="49" t="s">
        <v>128</v>
      </c>
      <c r="E41" s="54" t="s">
        <v>163</v>
      </c>
      <c r="F41" s="1"/>
      <c r="G41" s="31"/>
      <c r="H41" s="8"/>
      <c r="I41" s="35"/>
      <c r="J41" s="12"/>
    </row>
    <row r="42" spans="1:10" x14ac:dyDescent="0.15">
      <c r="A42" s="12"/>
      <c r="B42" s="19"/>
      <c r="C42" s="50">
        <v>0.19652777777777777</v>
      </c>
      <c r="D42" s="21"/>
      <c r="E42" s="27"/>
      <c r="F42" s="6"/>
      <c r="G42" s="30">
        <f>F40+G39</f>
        <v>53</v>
      </c>
      <c r="H42" s="9"/>
      <c r="I42" s="34">
        <f>H40+I39</f>
        <v>34</v>
      </c>
      <c r="J42" s="12"/>
    </row>
    <row r="43" spans="1:10" x14ac:dyDescent="0.15">
      <c r="A43" s="12"/>
      <c r="B43" s="15" t="s">
        <v>16</v>
      </c>
      <c r="C43" s="16" t="s">
        <v>44</v>
      </c>
      <c r="D43" s="16" t="s">
        <v>43</v>
      </c>
      <c r="E43" s="16" t="s">
        <v>43</v>
      </c>
      <c r="F43" s="1">
        <f>IF($C43=$C$6,5,0)+IF($D43=$C$6,3,0)+IF($E43=$C$6,1,0)</f>
        <v>4</v>
      </c>
      <c r="G43" s="31"/>
      <c r="H43" s="8">
        <f>IF($C43=$C$7,5,0)+IF($D43=$C$7,3,0)+IF($E43=$C$7,1,0)</f>
        <v>5</v>
      </c>
      <c r="I43" s="35"/>
      <c r="J43" s="12"/>
    </row>
    <row r="44" spans="1:10" x14ac:dyDescent="0.15">
      <c r="A44" s="12"/>
      <c r="B44" s="15"/>
      <c r="C44" s="49" t="s">
        <v>105</v>
      </c>
      <c r="D44" s="49" t="s">
        <v>106</v>
      </c>
      <c r="E44" s="54" t="s">
        <v>77</v>
      </c>
      <c r="F44" s="1"/>
      <c r="G44" s="31"/>
      <c r="H44" s="8"/>
      <c r="I44" s="35"/>
      <c r="J44" s="12"/>
    </row>
    <row r="45" spans="1:10" x14ac:dyDescent="0.15">
      <c r="A45" s="12"/>
      <c r="B45" s="19"/>
      <c r="C45" s="46" t="s">
        <v>107</v>
      </c>
      <c r="D45" s="46" t="s">
        <v>108</v>
      </c>
      <c r="E45" s="47" t="s">
        <v>109</v>
      </c>
      <c r="F45" s="6"/>
      <c r="G45" s="30">
        <f>F43+G42</f>
        <v>57</v>
      </c>
      <c r="H45" s="9"/>
      <c r="I45" s="34">
        <f>H43+I42</f>
        <v>39</v>
      </c>
      <c r="J45" s="12"/>
    </row>
    <row r="46" spans="1:10" x14ac:dyDescent="0.15">
      <c r="A46" s="12"/>
      <c r="B46" s="15" t="s">
        <v>17</v>
      </c>
      <c r="C46" s="16" t="s">
        <v>43</v>
      </c>
      <c r="D46" s="16" t="s">
        <v>44</v>
      </c>
      <c r="E46" s="16" t="s">
        <v>43</v>
      </c>
      <c r="F46" s="1">
        <f>IF($C46=$C$6,5,0)+IF($D46=$C$6,3,0)+IF($E46=$C$6,1,0)</f>
        <v>6</v>
      </c>
      <c r="G46" s="31"/>
      <c r="H46" s="8">
        <f>IF($C46=$C$7,5,0)+IF($D46=$C$7,3,0)+IF($E46=$C$7,1,0)</f>
        <v>3</v>
      </c>
      <c r="I46" s="35"/>
      <c r="J46" s="12"/>
    </row>
    <row r="47" spans="1:10" x14ac:dyDescent="0.15">
      <c r="A47" s="12"/>
      <c r="B47" s="15"/>
      <c r="C47" s="49" t="s">
        <v>106</v>
      </c>
      <c r="D47" s="49" t="s">
        <v>105</v>
      </c>
      <c r="E47" s="54" t="s">
        <v>164</v>
      </c>
      <c r="F47" s="1"/>
      <c r="G47" s="31"/>
      <c r="H47" s="8"/>
      <c r="I47" s="35"/>
      <c r="J47" s="12"/>
    </row>
    <row r="48" spans="1:10" x14ac:dyDescent="0.15">
      <c r="A48" s="12"/>
      <c r="B48" s="19"/>
      <c r="C48" s="46" t="s">
        <v>165</v>
      </c>
      <c r="D48" s="46" t="s">
        <v>166</v>
      </c>
      <c r="E48" s="47" t="s">
        <v>167</v>
      </c>
      <c r="F48" s="6"/>
      <c r="G48" s="30">
        <f>F46+G45</f>
        <v>63</v>
      </c>
      <c r="H48" s="9"/>
      <c r="I48" s="34">
        <f>H46+I45</f>
        <v>42</v>
      </c>
      <c r="J48" s="12"/>
    </row>
    <row r="49" spans="1:14" x14ac:dyDescent="0.15">
      <c r="A49" s="12"/>
      <c r="B49" s="15" t="s">
        <v>18</v>
      </c>
      <c r="C49" s="16" t="s">
        <v>44</v>
      </c>
      <c r="D49" s="16" t="s">
        <v>43</v>
      </c>
      <c r="E49" s="16" t="s">
        <v>44</v>
      </c>
      <c r="F49" s="1">
        <f>IF($C49=$C$6,5,0)+IF($D49=$C$6,3,0)+IF($E49=$C$6,1,0)</f>
        <v>3</v>
      </c>
      <c r="G49" s="31"/>
      <c r="H49" s="8">
        <f>IF($C49=$C$7,5,0)+IF($D49=$C$7,3,0)+IF($E49=$C$7,1,0)</f>
        <v>6</v>
      </c>
      <c r="I49" s="35"/>
      <c r="J49" s="12"/>
    </row>
    <row r="50" spans="1:14" x14ac:dyDescent="0.15">
      <c r="A50" s="12"/>
      <c r="B50" s="15"/>
      <c r="C50" s="49" t="s">
        <v>50</v>
      </c>
      <c r="D50" s="49" t="s">
        <v>55</v>
      </c>
      <c r="E50" s="54" t="s">
        <v>56</v>
      </c>
      <c r="F50" s="1"/>
      <c r="G50" s="31"/>
      <c r="H50" s="8"/>
      <c r="I50" s="35"/>
      <c r="J50" s="12"/>
    </row>
    <row r="51" spans="1:14" x14ac:dyDescent="0.15">
      <c r="A51" s="12"/>
      <c r="B51" s="19"/>
      <c r="C51" s="46" t="s">
        <v>57</v>
      </c>
      <c r="D51" s="46" t="s">
        <v>58</v>
      </c>
      <c r="E51" s="47" t="s">
        <v>59</v>
      </c>
      <c r="F51" s="6"/>
      <c r="G51" s="30">
        <f>F49+G48</f>
        <v>66</v>
      </c>
      <c r="H51" s="9"/>
      <c r="I51" s="34">
        <f>H49+I48</f>
        <v>48</v>
      </c>
      <c r="J51" s="12"/>
    </row>
    <row r="52" spans="1:14" x14ac:dyDescent="0.15">
      <c r="A52" s="12"/>
      <c r="B52" s="15" t="s">
        <v>19</v>
      </c>
      <c r="C52" s="16" t="s">
        <v>43</v>
      </c>
      <c r="D52" s="16" t="s">
        <v>44</v>
      </c>
      <c r="E52" s="16" t="s">
        <v>44</v>
      </c>
      <c r="F52" s="1">
        <f>IF($C52=$C$6,5,0)+IF($D52=$C$6,3,0)+IF($E52=$C$6,1,0)</f>
        <v>5</v>
      </c>
      <c r="G52" s="31"/>
      <c r="H52" s="8">
        <f>IF($C52=$C$7,5,0)+IF($D52=$C$7,3,0)+IF($E52=$C$7,1,0)</f>
        <v>4</v>
      </c>
      <c r="I52" s="35"/>
      <c r="J52" s="12"/>
    </row>
    <row r="53" spans="1:14" ht="14" thickBot="1" x14ac:dyDescent="0.2">
      <c r="A53" s="12"/>
      <c r="B53" s="15"/>
      <c r="C53" s="49" t="s">
        <v>51</v>
      </c>
      <c r="D53" s="49" t="s">
        <v>132</v>
      </c>
      <c r="E53" s="54" t="s">
        <v>133</v>
      </c>
      <c r="F53" s="1"/>
      <c r="G53" s="31"/>
      <c r="H53" s="8"/>
      <c r="I53" s="35"/>
      <c r="J53" s="12"/>
    </row>
    <row r="54" spans="1:14" x14ac:dyDescent="0.15">
      <c r="A54" s="12"/>
      <c r="B54" s="19"/>
      <c r="C54" s="55" t="s">
        <v>134</v>
      </c>
      <c r="D54" s="46" t="s">
        <v>135</v>
      </c>
      <c r="E54" s="47" t="s">
        <v>136</v>
      </c>
      <c r="F54" s="6"/>
      <c r="G54" s="30">
        <f>F52+G51</f>
        <v>71</v>
      </c>
      <c r="H54" s="9"/>
      <c r="I54" s="34">
        <f>H52+I51</f>
        <v>52</v>
      </c>
      <c r="J54" s="12"/>
      <c r="L54" s="66" t="s">
        <v>42</v>
      </c>
      <c r="M54" s="67"/>
      <c r="N54" s="68"/>
    </row>
    <row r="55" spans="1:14" x14ac:dyDescent="0.15">
      <c r="A55" s="12"/>
      <c r="B55" s="15" t="s">
        <v>20</v>
      </c>
      <c r="C55" s="16" t="s">
        <v>43</v>
      </c>
      <c r="D55" s="16" t="s">
        <v>44</v>
      </c>
      <c r="E55" s="16" t="s">
        <v>43</v>
      </c>
      <c r="F55" s="1">
        <f>IF($C55=$C$6,5,0)+IF($D55=$C$6,3,0)+IF($E55=$C$6,1,0)</f>
        <v>6</v>
      </c>
      <c r="G55" s="31"/>
      <c r="H55" s="8">
        <f>IF($C55=$C$7,5,0)+IF($D55=$C$7,3,0)+IF($E55=$C$7,1,0)</f>
        <v>3</v>
      </c>
      <c r="I55" s="35"/>
      <c r="J55" s="12"/>
      <c r="L55" s="38"/>
      <c r="M55" s="36" t="str">
        <f>F64</f>
        <v>LS</v>
      </c>
      <c r="N55" s="39">
        <f>H64</f>
        <v>0</v>
      </c>
    </row>
    <row r="56" spans="1:14" x14ac:dyDescent="0.15">
      <c r="A56" s="12"/>
      <c r="B56" s="15"/>
      <c r="C56" s="49" t="s">
        <v>60</v>
      </c>
      <c r="D56" s="49" t="s">
        <v>61</v>
      </c>
      <c r="E56" s="54" t="s">
        <v>62</v>
      </c>
      <c r="F56" s="1"/>
      <c r="G56" s="31"/>
      <c r="H56" s="8"/>
      <c r="I56" s="35"/>
      <c r="J56" s="12"/>
      <c r="L56" s="38" t="s">
        <v>35</v>
      </c>
      <c r="M56" s="14">
        <f>F10+F13+F16+F19+F22+F25+F28+F31+F34+F37+F40</f>
        <v>53</v>
      </c>
      <c r="N56" s="40">
        <f>H10+H13+H16+H19+H22+H25+H28+H31+H34+H37+H40</f>
        <v>34</v>
      </c>
    </row>
    <row r="57" spans="1:14" x14ac:dyDescent="0.15">
      <c r="A57" s="12"/>
      <c r="B57" s="19"/>
      <c r="C57" s="46" t="s">
        <v>63</v>
      </c>
      <c r="D57" s="46" t="s">
        <v>64</v>
      </c>
      <c r="E57" s="47" t="s">
        <v>65</v>
      </c>
      <c r="F57" s="6"/>
      <c r="G57" s="30">
        <f>F55+G54</f>
        <v>77</v>
      </c>
      <c r="H57" s="9"/>
      <c r="I57" s="34">
        <f>H55+I54</f>
        <v>55</v>
      </c>
      <c r="J57" s="12"/>
      <c r="L57" s="38" t="s">
        <v>36</v>
      </c>
      <c r="M57" s="14">
        <f>F43+F46+F49+F52+F55+F58+F61</f>
        <v>38</v>
      </c>
      <c r="N57" s="40">
        <f>H43+H46+H49+H52+H55+H58+H61</f>
        <v>25</v>
      </c>
    </row>
    <row r="58" spans="1:14" x14ac:dyDescent="0.15">
      <c r="A58" s="12"/>
      <c r="B58" s="15" t="s">
        <v>21</v>
      </c>
      <c r="C58" s="16" t="s">
        <v>43</v>
      </c>
      <c r="D58" s="16" t="s">
        <v>43</v>
      </c>
      <c r="E58" s="16" t="s">
        <v>44</v>
      </c>
      <c r="F58" s="1">
        <f>IF($C58=$C$6,5,0)+IF($D58=$C$6,3,0)+IF($E58=$C$6,1,0)</f>
        <v>8</v>
      </c>
      <c r="G58" s="31"/>
      <c r="H58" s="8">
        <f>IF($C58=$C$7,5,0)+IF($D58=$C$7,3,0)+IF($E58=$C$7,1,0)</f>
        <v>1</v>
      </c>
      <c r="I58" s="35"/>
      <c r="J58" s="12"/>
      <c r="L58" s="38" t="s">
        <v>37</v>
      </c>
      <c r="M58" s="14">
        <f>F10+F19+F31+F37</f>
        <v>20</v>
      </c>
      <c r="N58" s="40">
        <f>H10+H19+H31+H37</f>
        <v>12</v>
      </c>
    </row>
    <row r="59" spans="1:14" x14ac:dyDescent="0.15">
      <c r="A59" s="12"/>
      <c r="B59" s="15"/>
      <c r="C59" s="49" t="s">
        <v>62</v>
      </c>
      <c r="D59" s="49" t="s">
        <v>60</v>
      </c>
      <c r="E59" s="54" t="s">
        <v>93</v>
      </c>
      <c r="F59" s="1"/>
      <c r="G59" s="31"/>
      <c r="H59" s="8"/>
      <c r="I59" s="35"/>
      <c r="J59" s="12"/>
      <c r="L59" s="38" t="s">
        <v>38</v>
      </c>
      <c r="M59" s="14">
        <f>F13+F16+F22+F25+F28+F34+F40</f>
        <v>33</v>
      </c>
      <c r="N59" s="40">
        <f>H13+H16+H22+H25+H28+H34+H40</f>
        <v>22</v>
      </c>
    </row>
    <row r="60" spans="1:14" x14ac:dyDescent="0.15">
      <c r="A60" s="12"/>
      <c r="B60" s="19"/>
      <c r="C60" s="46" t="s">
        <v>94</v>
      </c>
      <c r="D60" s="46" t="s">
        <v>95</v>
      </c>
      <c r="E60" s="47" t="s">
        <v>96</v>
      </c>
      <c r="F60" s="6"/>
      <c r="G60" s="30">
        <f>F58+G57</f>
        <v>85</v>
      </c>
      <c r="H60" s="9"/>
      <c r="I60" s="34">
        <f>H58+I57</f>
        <v>56</v>
      </c>
      <c r="J60" s="12"/>
      <c r="L60" s="38" t="s">
        <v>41</v>
      </c>
      <c r="M60" s="14">
        <f>F10+F25+F40</f>
        <v>15</v>
      </c>
      <c r="N60" s="40">
        <f>H10+H25+H40</f>
        <v>0</v>
      </c>
    </row>
    <row r="61" spans="1:14" x14ac:dyDescent="0.15">
      <c r="A61" s="12"/>
      <c r="B61" s="15" t="s">
        <v>22</v>
      </c>
      <c r="C61" s="16" t="s">
        <v>43</v>
      </c>
      <c r="D61" s="16" t="s">
        <v>44</v>
      </c>
      <c r="E61" s="16" t="s">
        <v>43</v>
      </c>
      <c r="F61" s="1">
        <f>IF($C61=$C$6,5,0)+IF($D61=$C$6,3,0)+IF($E61=$C$6,1,0)</f>
        <v>6</v>
      </c>
      <c r="G61" s="31"/>
      <c r="H61" s="8">
        <f>IF($C61=$C$7,5,0)+IF($D61=$C$7,3,0)+IF($E61=$C$7,1,0)</f>
        <v>3</v>
      </c>
      <c r="I61" s="35"/>
      <c r="J61" s="12"/>
      <c r="L61" s="38" t="s">
        <v>39</v>
      </c>
      <c r="M61" s="14">
        <f>F43+F46+F49+F52</f>
        <v>18</v>
      </c>
      <c r="N61" s="40">
        <f>H43+H46+H49+H52</f>
        <v>18</v>
      </c>
    </row>
    <row r="62" spans="1:14" ht="14" thickBot="1" x14ac:dyDescent="0.2">
      <c r="A62" s="12"/>
      <c r="B62" s="15"/>
      <c r="C62" s="49" t="s">
        <v>60</v>
      </c>
      <c r="D62" s="49" t="s">
        <v>93</v>
      </c>
      <c r="E62" s="54" t="s">
        <v>62</v>
      </c>
      <c r="F62" s="1"/>
      <c r="G62" s="31"/>
      <c r="H62" s="8"/>
      <c r="I62" s="35"/>
      <c r="J62" s="12"/>
      <c r="L62" s="41" t="s">
        <v>40</v>
      </c>
      <c r="M62" s="42">
        <f>F55+F58+F61</f>
        <v>20</v>
      </c>
      <c r="N62" s="43">
        <f>H55+H58+H61</f>
        <v>7</v>
      </c>
    </row>
    <row r="63" spans="1:14" ht="14" thickBot="1" x14ac:dyDescent="0.2">
      <c r="A63" s="12"/>
      <c r="B63" s="19"/>
      <c r="C63" s="46" t="s">
        <v>137</v>
      </c>
      <c r="D63" s="46" t="s">
        <v>138</v>
      </c>
      <c r="E63" s="54" t="s">
        <v>138</v>
      </c>
      <c r="F63" s="1"/>
      <c r="G63" s="31">
        <f>F61+G60</f>
        <v>91</v>
      </c>
      <c r="H63" s="8"/>
      <c r="I63" s="35">
        <f>H61+I60</f>
        <v>59</v>
      </c>
      <c r="J63" s="12"/>
    </row>
    <row r="64" spans="1:14" ht="15.75" customHeight="1" thickTop="1" x14ac:dyDescent="0.2">
      <c r="E64" s="74" t="s">
        <v>30</v>
      </c>
      <c r="F64" s="78" t="str">
        <f>F9</f>
        <v>LS</v>
      </c>
      <c r="G64" s="78"/>
      <c r="H64" s="78">
        <f>+H9</f>
        <v>0</v>
      </c>
      <c r="I64" s="79"/>
      <c r="K64" t="s">
        <v>34</v>
      </c>
    </row>
    <row r="65" spans="1:11" ht="17" thickBot="1" x14ac:dyDescent="0.25">
      <c r="E65" s="75"/>
      <c r="F65" s="76">
        <f>G63</f>
        <v>91</v>
      </c>
      <c r="G65" s="76"/>
      <c r="H65" s="76">
        <f>I63</f>
        <v>59</v>
      </c>
      <c r="I65" s="77"/>
      <c r="K65" s="1">
        <f>F65+H65</f>
        <v>150</v>
      </c>
    </row>
    <row r="66" spans="1:11" ht="14" thickTop="1" x14ac:dyDescent="0.15"/>
    <row r="67" spans="1:11" ht="22" x14ac:dyDescent="0.3">
      <c r="A67" s="5"/>
      <c r="B67" s="4" t="s">
        <v>31</v>
      </c>
      <c r="C67" s="57"/>
      <c r="D67" s="57"/>
      <c r="E67" s="56" t="s">
        <v>32</v>
      </c>
      <c r="F67" s="56"/>
      <c r="G67" s="58"/>
      <c r="H67" s="58"/>
      <c r="I67" s="58"/>
      <c r="J67" s="58"/>
    </row>
  </sheetData>
  <mergeCells count="16">
    <mergeCell ref="L54:N54"/>
    <mergeCell ref="F6:I6"/>
    <mergeCell ref="F64:G64"/>
    <mergeCell ref="H64:I64"/>
    <mergeCell ref="F9:G9"/>
    <mergeCell ref="H9:I9"/>
    <mergeCell ref="C67:D67"/>
    <mergeCell ref="E67:F67"/>
    <mergeCell ref="G67:J67"/>
    <mergeCell ref="B1:I1"/>
    <mergeCell ref="B2:I2"/>
    <mergeCell ref="B3:I3"/>
    <mergeCell ref="E64:E65"/>
    <mergeCell ref="F65:G65"/>
    <mergeCell ref="H65:I65"/>
    <mergeCell ref="B5:C5"/>
  </mergeCells>
  <phoneticPr fontId="0" type="noConversion"/>
  <dataValidations count="2">
    <dataValidation type="list" showInputMessage="1" showErrorMessage="1" sqref="C25 C13:E13 C16:E16 C19:E19 C22:E22 C40 C28:E28 C31:E31 C34:E34 C10 C58:E58 C37:E37 C43:E43 C46:E46 C49:E49 C52:E52 C55:E55 C61:E61" xr:uid="{00000000-0002-0000-0100-000000000000}">
      <formula1>$C$5:$C$7</formula1>
    </dataValidation>
    <dataValidation showInputMessage="1" showErrorMessage="1" sqref="D40:E40 D10:E10 D25:E25" xr:uid="{00000000-0002-0000-0100-000001000000}"/>
  </dataValidations>
  <printOptions horizontalCentered="1"/>
  <pageMargins left="0.25" right="0.25" top="0.75" bottom="0.75" header="0.5" footer="0.5"/>
  <pageSetup scale="74" orientation="portrait" horizontalDpi="300" verticalDpi="300"/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Boys Meet</vt:lpstr>
      <vt:lpstr>Girls Meet</vt:lpstr>
      <vt:lpstr>'Boys Meet'!Print_Area</vt:lpstr>
      <vt:lpstr>'Girls Meet'!Print_Area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Eastern College School of Pro</dc:creator>
  <cp:lastModifiedBy>Microsoft Office User</cp:lastModifiedBy>
  <cp:lastPrinted>2003-03-30T03:54:00Z</cp:lastPrinted>
  <dcterms:created xsi:type="dcterms:W3CDTF">2002-06-27T01:28:16Z</dcterms:created>
  <dcterms:modified xsi:type="dcterms:W3CDTF">2026-04-21T00:26:05Z</dcterms:modified>
</cp:coreProperties>
</file>